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<sst xmlns="http://schemas.openxmlformats.org/spreadsheetml/2006/main" count="110" uniqueCount="107">
  <si>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Canada Goose</t>
  </si>
  <si>
    <t>Bald Eagle</t>
  </si>
  <si>
    <t>Ruffed Grouse</t>
  </si>
  <si>
    <t>Great Horned Owl</t>
  </si>
  <si>
    <t>Downy Woodpecker</t>
  </si>
  <si>
    <t xml:space="preserve">Hairy Woodpecker </t>
  </si>
  <si>
    <t>Pileated Woodpecker</t>
  </si>
  <si>
    <t>Blue Jay</t>
  </si>
  <si>
    <t>Black-billed Magpie</t>
  </si>
  <si>
    <t>Common Raven</t>
  </si>
  <si>
    <t>Black-capped Chickadee</t>
  </si>
  <si>
    <t>Boreal Chickadee</t>
  </si>
  <si>
    <t>Red-breasted Nuthatch</t>
  </si>
  <si>
    <t>White-breasted Nuthatch</t>
  </si>
  <si>
    <t>American Robin</t>
  </si>
  <si>
    <t>Bohemian Waxwing</t>
  </si>
  <si>
    <t>Northern Shrike</t>
  </si>
  <si>
    <t>European Starling</t>
  </si>
  <si>
    <t>Snow Bunting</t>
  </si>
  <si>
    <t>Pine Grosbeak</t>
  </si>
  <si>
    <t>Common Redpoll</t>
  </si>
  <si>
    <t>Hoary Redpoll</t>
  </si>
  <si>
    <t>Pine Siskin</t>
  </si>
  <si>
    <t>House Sparrow</t>
  </si>
  <si>
    <t>Total Number</t>
  </si>
  <si>
    <t>Total Species</t>
  </si>
  <si>
    <t>Northern Flicker</t>
  </si>
  <si>
    <t>Common Merganser</t>
  </si>
  <si>
    <t>Common Goldeneye</t>
  </si>
  <si>
    <t>Dark-eyed Junco</t>
  </si>
  <si>
    <t>Belted Kingfisher</t>
  </si>
  <si>
    <t>Rock Pigeon</t>
  </si>
  <si>
    <t>Bufflehead</t>
  </si>
  <si>
    <t>House Finch</t>
  </si>
  <si>
    <t>Christmas Bird Count   Fort Frances</t>
  </si>
  <si>
    <t>Sharp-tailed Grouse</t>
  </si>
  <si>
    <t>Red-breasted Merganser</t>
  </si>
  <si>
    <t>Mourning Dove</t>
  </si>
  <si>
    <t>Black-backed Woodpecker</t>
  </si>
  <si>
    <t>Carolina Wren</t>
  </si>
  <si>
    <t>White-throated Sparrow</t>
  </si>
  <si>
    <t>Northern Cardinal</t>
  </si>
  <si>
    <t>Common Grackle</t>
  </si>
  <si>
    <t>Brown-headed Cowbird</t>
  </si>
  <si>
    <t>Purple Finch</t>
  </si>
  <si>
    <t>Evening Grosbeak</t>
  </si>
  <si>
    <t>American Goldfinch</t>
  </si>
  <si>
    <t>American Crow</t>
  </si>
  <si>
    <t>Gray Catbird</t>
  </si>
  <si>
    <t>Spruce Grouse</t>
  </si>
  <si>
    <t>Mallard</t>
  </si>
  <si>
    <t>Barred Owl</t>
  </si>
  <si>
    <t>Varied Thrush</t>
  </si>
  <si>
    <t>Lesser Scaup</t>
  </si>
  <si>
    <t xml:space="preserve"> Jan 2, 2006</t>
  </si>
  <si>
    <t>Double-crested Cormorant</t>
  </si>
  <si>
    <t>Cedar Waxwing</t>
  </si>
  <si>
    <t xml:space="preserve"> Dec 19, 2015</t>
  </si>
  <si>
    <t>CBC Count No.</t>
  </si>
  <si>
    <t>Year</t>
  </si>
  <si>
    <r>
      <t xml:space="preserve"> </t>
    </r>
    <r>
      <rPr>
        <sz val="8"/>
        <rFont val="Arial"/>
        <family val="2"/>
      </rPr>
      <t>Jan 3, 2015</t>
    </r>
  </si>
  <si>
    <t xml:space="preserve"> Dec 17, 2011</t>
  </si>
  <si>
    <r>
      <t xml:space="preserve"> </t>
    </r>
    <r>
      <rPr>
        <sz val="8"/>
        <rFont val="Arial"/>
        <family val="2"/>
      </rPr>
      <t>Dec 12, 2010</t>
    </r>
  </si>
  <si>
    <t xml:space="preserve"> Jan 2, 2009</t>
  </si>
  <si>
    <r>
      <t xml:space="preserve"> </t>
    </r>
    <r>
      <rPr>
        <sz val="8"/>
        <rFont val="Arial"/>
        <family val="2"/>
      </rPr>
      <t>Dec 15, 2007</t>
    </r>
  </si>
  <si>
    <t xml:space="preserve"> Dec 16, 2006</t>
  </si>
  <si>
    <t xml:space="preserve"> Dec 15, 2012</t>
  </si>
  <si>
    <t xml:space="preserve"> Dec 16, 2000</t>
  </si>
  <si>
    <t>Northern Hawk Owl</t>
  </si>
  <si>
    <t>Great Gray Owl</t>
  </si>
  <si>
    <t>Boreal Owl</t>
  </si>
  <si>
    <t xml:space="preserve">Species              Count Date               </t>
  </si>
  <si>
    <t xml:space="preserve"> Dec 15, 2001</t>
  </si>
  <si>
    <t>Red-tailed Hawk</t>
  </si>
  <si>
    <t>Rough-legged Hawk</t>
  </si>
  <si>
    <t xml:space="preserve"> Dec 14, 2003</t>
  </si>
  <si>
    <t xml:space="preserve"> Dec 15, 2002</t>
  </si>
  <si>
    <t xml:space="preserve"> Jan 2, 2005</t>
  </si>
  <si>
    <t>TOTAL</t>
  </si>
  <si>
    <t>No. Counts</t>
  </si>
  <si>
    <t xml:space="preserve"> Jan 2, 2010</t>
  </si>
  <si>
    <t xml:space="preserve"> Dec 14, 2013</t>
  </si>
  <si>
    <t>Yellow-bellied Sapsucker</t>
  </si>
  <si>
    <t>Red Crossbill</t>
  </si>
  <si>
    <t>White-winged Crossbill</t>
  </si>
  <si>
    <t xml:space="preserve"> Dec 20,1995</t>
  </si>
  <si>
    <t xml:space="preserve"> Dec 21, 1996</t>
  </si>
  <si>
    <t xml:space="preserve"> Dec 20,1997</t>
  </si>
  <si>
    <t xml:space="preserve"> Dec 18,1999</t>
  </si>
  <si>
    <t>Brown Thrasher</t>
  </si>
  <si>
    <t xml:space="preserve"> Dec 26, 2015</t>
  </si>
  <si>
    <t>Red-bellied Woodpecker</t>
  </si>
  <si>
    <t>Canada Jay</t>
  </si>
  <si>
    <t xml:space="preserve"> Dec 16, 2017</t>
  </si>
  <si>
    <t>American Kestrel</t>
  </si>
  <si>
    <t>Brewer's Blackbird</t>
  </si>
  <si>
    <t xml:space="preserve"> Dec 22, 2018</t>
  </si>
  <si>
    <t xml:space="preserve"> Dec 14, 2019</t>
  </si>
  <si>
    <t>Average</t>
  </si>
  <si>
    <t>Willow Ptarmigan</t>
  </si>
  <si>
    <t>Northern Goshawk</t>
  </si>
  <si>
    <t>Brown Creeper</t>
  </si>
  <si>
    <t>count week</t>
  </si>
  <si>
    <t xml:space="preserve"> Dec 20, 1998</t>
  </si>
  <si>
    <t>1995-2020</t>
  </si>
  <si>
    <t>Dec. 19, 2021</t>
  </si>
  <si>
    <t>Seen during count week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</si>
</sst>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2" fillId="0" borderId="13" xfId="0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Border="1" applyAlignment="1">
      <alignment/>
    </xf>
    <xf numFmtId="14" fontId="2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8" sqref="C78"/>
    </sheetView>
  </sheetViews>
  <sheetFormatPr defaultColWidth="9.140625" defaultRowHeight="12.75"/>
  <cols>
    <col min="1" max="1" width="27.140625" style="0" customWidth="1"/>
    <col min="2" max="30" width="10.57421875" style="2" customWidth="1"/>
    <col min="31" max="32" width="10.57421875" style="0" customWidth="1"/>
  </cols>
  <sheetData>
    <row r="1" spans="1:21" ht="15.75">
      <c r="A1" s="1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2.75">
      <c r="A2" t="s">
        <v>104</v>
      </c>
    </row>
    <row r="3" ht="13.5" thickBot="1"/>
    <row r="4" spans="1:29" ht="12.75">
      <c r="A4" s="27" t="s">
        <v>59</v>
      </c>
      <c r="B4" s="30">
        <v>1995</v>
      </c>
      <c r="C4" s="30">
        <v>1996</v>
      </c>
      <c r="D4" s="30">
        <v>1997</v>
      </c>
      <c r="E4" s="30">
        <v>1998</v>
      </c>
      <c r="F4" s="30">
        <v>1999</v>
      </c>
      <c r="G4" s="30">
        <v>2000</v>
      </c>
      <c r="H4" s="31">
        <v>2001</v>
      </c>
      <c r="I4" s="30">
        <v>2002</v>
      </c>
      <c r="J4" s="30">
        <v>2003</v>
      </c>
      <c r="K4" s="30">
        <v>2004</v>
      </c>
      <c r="L4" s="32">
        <v>2005</v>
      </c>
      <c r="M4" s="30">
        <v>2006</v>
      </c>
      <c r="N4" s="30">
        <v>2007</v>
      </c>
      <c r="O4" s="30">
        <v>2008</v>
      </c>
      <c r="P4" s="30">
        <v>2009</v>
      </c>
      <c r="Q4" s="30">
        <v>2010</v>
      </c>
      <c r="R4" s="30">
        <v>2011</v>
      </c>
      <c r="S4" s="30">
        <v>2012</v>
      </c>
      <c r="T4" s="30">
        <v>2013</v>
      </c>
      <c r="U4" s="30">
        <v>2014</v>
      </c>
      <c r="V4" s="30">
        <v>2015</v>
      </c>
      <c r="W4" s="30">
        <v>2016</v>
      </c>
      <c r="X4" s="30">
        <v>2017</v>
      </c>
      <c r="Y4" s="30">
        <v>2018</v>
      </c>
      <c r="Z4" s="30">
        <v>2019</v>
      </c>
      <c r="AA4" s="30">
        <v>2020</v>
      </c>
      <c r="AB4" s="13"/>
      <c r="AC4" s="13"/>
    </row>
    <row r="5" spans="1:30" ht="12.75">
      <c r="A5" s="28" t="s">
        <v>58</v>
      </c>
      <c r="B5" s="33">
        <v>96</v>
      </c>
      <c r="C5" s="33">
        <v>97</v>
      </c>
      <c r="D5" s="33">
        <v>98</v>
      </c>
      <c r="E5" s="33">
        <v>99</v>
      </c>
      <c r="F5" s="33">
        <v>100</v>
      </c>
      <c r="G5" s="11">
        <v>101</v>
      </c>
      <c r="H5" s="21">
        <v>102</v>
      </c>
      <c r="I5" s="11">
        <v>103</v>
      </c>
      <c r="J5" s="11">
        <v>104</v>
      </c>
      <c r="K5" s="11">
        <v>105</v>
      </c>
      <c r="L5" s="20">
        <v>106</v>
      </c>
      <c r="M5" s="11">
        <v>107</v>
      </c>
      <c r="N5" s="11">
        <v>108</v>
      </c>
      <c r="O5" s="11">
        <v>109</v>
      </c>
      <c r="P5" s="11">
        <v>110</v>
      </c>
      <c r="Q5" s="11">
        <v>111</v>
      </c>
      <c r="R5" s="11">
        <v>112</v>
      </c>
      <c r="S5" s="11">
        <v>113</v>
      </c>
      <c r="T5" s="11">
        <v>114</v>
      </c>
      <c r="U5" s="11">
        <v>115</v>
      </c>
      <c r="V5" s="11">
        <v>116</v>
      </c>
      <c r="W5" s="11">
        <v>117</v>
      </c>
      <c r="X5" s="11">
        <v>118</v>
      </c>
      <c r="Y5" s="11">
        <v>119</v>
      </c>
      <c r="Z5" s="11">
        <v>120</v>
      </c>
      <c r="AA5" s="11">
        <v>121</v>
      </c>
      <c r="AB5" s="23" t="s">
        <v>78</v>
      </c>
      <c r="AC5" s="23" t="s">
        <v>79</v>
      </c>
      <c r="AD5" s="40" t="s">
        <v>98</v>
      </c>
    </row>
    <row r="6" spans="1:29" ht="13.5" thickBot="1">
      <c r="A6" s="29" t="s">
        <v>71</v>
      </c>
      <c r="B6" s="18" t="s">
        <v>85</v>
      </c>
      <c r="C6" s="18" t="s">
        <v>86</v>
      </c>
      <c r="D6" s="18" t="s">
        <v>87</v>
      </c>
      <c r="E6" s="18" t="s">
        <v>103</v>
      </c>
      <c r="F6" s="18" t="s">
        <v>88</v>
      </c>
      <c r="G6" s="18" t="s">
        <v>67</v>
      </c>
      <c r="H6" s="18" t="s">
        <v>72</v>
      </c>
      <c r="I6" s="18" t="s">
        <v>76</v>
      </c>
      <c r="J6" s="18" t="s">
        <v>75</v>
      </c>
      <c r="K6" s="38" t="s">
        <v>77</v>
      </c>
      <c r="L6" s="14" t="s">
        <v>54</v>
      </c>
      <c r="M6" s="18" t="s">
        <v>65</v>
      </c>
      <c r="N6" s="8" t="s">
        <v>64</v>
      </c>
      <c r="O6" s="18" t="s">
        <v>63</v>
      </c>
      <c r="P6" s="18" t="s">
        <v>80</v>
      </c>
      <c r="Q6" s="8" t="s">
        <v>62</v>
      </c>
      <c r="R6" s="18" t="s">
        <v>61</v>
      </c>
      <c r="S6" s="19" t="s">
        <v>66</v>
      </c>
      <c r="T6" s="19" t="s">
        <v>81</v>
      </c>
      <c r="U6" s="8" t="s">
        <v>60</v>
      </c>
      <c r="V6" s="18" t="s">
        <v>57</v>
      </c>
      <c r="W6" s="18" t="s">
        <v>90</v>
      </c>
      <c r="X6" s="18" t="s">
        <v>93</v>
      </c>
      <c r="Y6" s="18" t="s">
        <v>96</v>
      </c>
      <c r="Z6" s="18" t="s">
        <v>97</v>
      </c>
      <c r="AA6" s="18" t="s">
        <v>105</v>
      </c>
      <c r="AB6" s="11"/>
      <c r="AC6" s="11"/>
    </row>
    <row r="7" spans="1:30" ht="13.5" customHeight="1">
      <c r="A7" s="3" t="s">
        <v>0</v>
      </c>
      <c r="B7" s="4"/>
      <c r="C7" s="4"/>
      <c r="D7" s="4"/>
      <c r="E7" s="4">
        <v>60</v>
      </c>
      <c r="F7" s="24">
        <v>100</v>
      </c>
      <c r="G7" s="16"/>
      <c r="H7" s="15"/>
      <c r="I7" s="15"/>
      <c r="J7" s="15"/>
      <c r="K7" s="15"/>
      <c r="L7" s="15">
        <v>1</v>
      </c>
      <c r="M7" s="4">
        <v>96</v>
      </c>
      <c r="N7" s="4">
        <v>1</v>
      </c>
      <c r="O7" s="4"/>
      <c r="P7" s="4"/>
      <c r="Q7" s="4"/>
      <c r="R7" s="4">
        <v>5</v>
      </c>
      <c r="S7" s="4">
        <v>8</v>
      </c>
      <c r="T7" s="4"/>
      <c r="U7" s="4"/>
      <c r="V7" s="24">
        <v>1</v>
      </c>
      <c r="W7" s="24"/>
      <c r="X7" s="16">
        <v>1</v>
      </c>
      <c r="Y7" s="36">
        <v>1</v>
      </c>
      <c r="Z7" s="36">
        <v>8</v>
      </c>
      <c r="AA7" s="16"/>
      <c r="AB7" s="13">
        <f>SUM(B7:AA7)</f>
        <v>282</v>
      </c>
      <c r="AC7" s="16">
        <f>COUNTIF(B7:AA7,"&gt;0")</f>
        <v>11</v>
      </c>
      <c r="AD7" s="39">
        <f>AB7/25</f>
        <v>11.28</v>
      </c>
    </row>
    <row r="8" spans="1:30" ht="13.5" customHeight="1">
      <c r="A8" s="3" t="s">
        <v>50</v>
      </c>
      <c r="B8" s="4"/>
      <c r="C8" s="4"/>
      <c r="D8" s="4"/>
      <c r="E8" s="4"/>
      <c r="F8" s="24"/>
      <c r="G8" s="4"/>
      <c r="H8" s="15">
        <v>14</v>
      </c>
      <c r="I8" s="4">
        <v>40</v>
      </c>
      <c r="J8" s="4"/>
      <c r="K8" s="4"/>
      <c r="L8" s="4"/>
      <c r="M8" s="4"/>
      <c r="N8" s="4"/>
      <c r="O8" s="4"/>
      <c r="P8" s="4"/>
      <c r="Q8" s="4"/>
      <c r="R8" s="4">
        <v>96</v>
      </c>
      <c r="S8" s="4">
        <v>66</v>
      </c>
      <c r="T8" s="4"/>
      <c r="U8" s="4"/>
      <c r="V8" s="4"/>
      <c r="W8" s="4"/>
      <c r="X8" s="4">
        <v>28</v>
      </c>
      <c r="Y8" s="4">
        <v>252</v>
      </c>
      <c r="Z8" s="4">
        <v>87</v>
      </c>
      <c r="AA8" s="4">
        <v>29</v>
      </c>
      <c r="AB8" s="6">
        <f>SUM(B8:AA8)</f>
        <v>612</v>
      </c>
      <c r="AC8" s="4">
        <f>COUNTIF(B8:AA8,"&gt;0")</f>
        <v>8</v>
      </c>
      <c r="AD8" s="39">
        <f aca="true" t="shared" si="0" ref="AD8:AD71">AB8/25</f>
        <v>24.48</v>
      </c>
    </row>
    <row r="9" spans="1:30" ht="12.75">
      <c r="A9" s="5" t="s">
        <v>32</v>
      </c>
      <c r="B9" s="4"/>
      <c r="C9" s="4"/>
      <c r="D9" s="4"/>
      <c r="E9" s="4"/>
      <c r="F9" s="24"/>
      <c r="G9" s="4"/>
      <c r="H9" s="15"/>
      <c r="I9" s="4"/>
      <c r="J9" s="4"/>
      <c r="K9" s="4"/>
      <c r="L9" s="6">
        <v>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>
        <f aca="true" t="shared" si="1" ref="AB9:AB68">SUM(B9:AA9)</f>
        <v>1</v>
      </c>
      <c r="AC9" s="4">
        <f aca="true" t="shared" si="2" ref="AC9:AC68">COUNTIF(B9:AA9,"&gt;0")</f>
        <v>1</v>
      </c>
      <c r="AD9" s="39">
        <f t="shared" si="0"/>
        <v>0.04</v>
      </c>
    </row>
    <row r="10" spans="1:30" ht="12.75">
      <c r="A10" s="5" t="s">
        <v>53</v>
      </c>
      <c r="B10" s="4"/>
      <c r="C10" s="4"/>
      <c r="D10" s="4"/>
      <c r="E10" s="4"/>
      <c r="F10" s="24"/>
      <c r="G10" s="4"/>
      <c r="H10" s="15"/>
      <c r="I10" s="6"/>
      <c r="J10" s="4"/>
      <c r="K10" s="4"/>
      <c r="L10" s="6">
        <v>26</v>
      </c>
      <c r="M10" s="6">
        <v>4</v>
      </c>
      <c r="N10" s="4"/>
      <c r="O10" s="4"/>
      <c r="P10" s="4"/>
      <c r="Q10" s="4"/>
      <c r="R10" s="4"/>
      <c r="S10" s="4"/>
      <c r="T10" s="4"/>
      <c r="U10" s="4"/>
      <c r="V10" s="4"/>
      <c r="W10" s="6"/>
      <c r="X10" s="6"/>
      <c r="Y10" s="6"/>
      <c r="Z10" s="6"/>
      <c r="AA10" s="6"/>
      <c r="AB10" s="6">
        <f t="shared" si="1"/>
        <v>30</v>
      </c>
      <c r="AC10" s="4">
        <f t="shared" si="2"/>
        <v>2</v>
      </c>
      <c r="AD10" s="39">
        <f t="shared" si="0"/>
        <v>1.2</v>
      </c>
    </row>
    <row r="11" spans="1:30" ht="12.75">
      <c r="A11" s="5" t="s">
        <v>28</v>
      </c>
      <c r="B11" s="6">
        <v>21</v>
      </c>
      <c r="C11" s="6">
        <v>9</v>
      </c>
      <c r="D11" s="6">
        <v>10</v>
      </c>
      <c r="E11" s="6">
        <v>19</v>
      </c>
      <c r="F11" s="25">
        <v>6</v>
      </c>
      <c r="G11" s="6">
        <v>26</v>
      </c>
      <c r="H11" s="22">
        <v>73</v>
      </c>
      <c r="I11" s="6">
        <v>33</v>
      </c>
      <c r="J11" s="6">
        <v>46</v>
      </c>
      <c r="K11" s="6">
        <v>10</v>
      </c>
      <c r="L11" s="6">
        <v>26</v>
      </c>
      <c r="M11" s="6">
        <v>52</v>
      </c>
      <c r="N11" s="6">
        <v>24</v>
      </c>
      <c r="O11" s="6">
        <v>32</v>
      </c>
      <c r="P11" s="6">
        <v>30</v>
      </c>
      <c r="Q11" s="6">
        <v>11</v>
      </c>
      <c r="R11" s="6">
        <v>53</v>
      </c>
      <c r="S11" s="6">
        <v>8</v>
      </c>
      <c r="T11" s="4"/>
      <c r="U11" s="4"/>
      <c r="V11" s="25">
        <v>55</v>
      </c>
      <c r="W11" s="24"/>
      <c r="X11" s="24">
        <v>41</v>
      </c>
      <c r="Y11" s="24">
        <v>40</v>
      </c>
      <c r="Z11" s="24">
        <v>7</v>
      </c>
      <c r="AA11" s="24">
        <v>18</v>
      </c>
      <c r="AB11" s="6">
        <f t="shared" si="1"/>
        <v>650</v>
      </c>
      <c r="AC11" s="4">
        <f t="shared" si="2"/>
        <v>23</v>
      </c>
      <c r="AD11" s="39">
        <f t="shared" si="0"/>
        <v>26</v>
      </c>
    </row>
    <row r="12" spans="1:30" ht="12.75">
      <c r="A12" s="5" t="s">
        <v>27</v>
      </c>
      <c r="B12" s="4">
        <v>1</v>
      </c>
      <c r="C12" s="4"/>
      <c r="D12" s="4"/>
      <c r="E12" s="4"/>
      <c r="F12" s="24">
        <v>12</v>
      </c>
      <c r="G12" s="4"/>
      <c r="H12" s="22">
        <v>5</v>
      </c>
      <c r="I12" s="6">
        <v>2</v>
      </c>
      <c r="J12" s="6">
        <v>14</v>
      </c>
      <c r="K12" s="4"/>
      <c r="L12" s="4"/>
      <c r="M12" s="4"/>
      <c r="N12" s="6">
        <v>1</v>
      </c>
      <c r="O12" s="6">
        <v>7</v>
      </c>
      <c r="P12" s="4"/>
      <c r="Q12" s="4"/>
      <c r="R12" s="4"/>
      <c r="S12" s="4"/>
      <c r="T12" s="4"/>
      <c r="U12" s="4"/>
      <c r="V12" s="25">
        <v>6</v>
      </c>
      <c r="W12" s="24">
        <v>27</v>
      </c>
      <c r="X12" s="24"/>
      <c r="Y12" s="24"/>
      <c r="Z12" s="24"/>
      <c r="AA12" s="24"/>
      <c r="AB12" s="6">
        <f t="shared" si="1"/>
        <v>75</v>
      </c>
      <c r="AC12" s="4">
        <f t="shared" si="2"/>
        <v>9</v>
      </c>
      <c r="AD12" s="39">
        <f t="shared" si="0"/>
        <v>3</v>
      </c>
    </row>
    <row r="13" spans="1:30" ht="12.75">
      <c r="A13" s="5" t="s">
        <v>36</v>
      </c>
      <c r="B13" s="4"/>
      <c r="C13" s="4"/>
      <c r="D13" s="6"/>
      <c r="E13" s="4"/>
      <c r="F13" s="6"/>
      <c r="G13" s="4"/>
      <c r="H13" s="15"/>
      <c r="I13" s="4"/>
      <c r="J13" s="4"/>
      <c r="K13" s="4"/>
      <c r="L13" s="4"/>
      <c r="M13" s="6">
        <v>5</v>
      </c>
      <c r="N13" s="6">
        <v>1</v>
      </c>
      <c r="O13" s="4"/>
      <c r="P13" s="4"/>
      <c r="Q13" s="4"/>
      <c r="R13" s="4"/>
      <c r="S13" s="4"/>
      <c r="T13" s="4"/>
      <c r="U13" s="4"/>
      <c r="V13" s="4"/>
      <c r="W13" s="4"/>
      <c r="X13" s="4">
        <v>1</v>
      </c>
      <c r="Y13" s="4"/>
      <c r="Z13" s="4"/>
      <c r="AA13" s="4"/>
      <c r="AB13" s="6">
        <f t="shared" si="1"/>
        <v>7</v>
      </c>
      <c r="AC13" s="4">
        <f t="shared" si="2"/>
        <v>3</v>
      </c>
      <c r="AD13" s="39">
        <f t="shared" si="0"/>
        <v>0.28</v>
      </c>
    </row>
    <row r="14" spans="1:30" ht="12.75">
      <c r="A14" s="5" t="s">
        <v>2</v>
      </c>
      <c r="B14" s="4"/>
      <c r="C14" s="6">
        <v>4</v>
      </c>
      <c r="D14" s="4">
        <v>12</v>
      </c>
      <c r="E14" s="6">
        <v>6</v>
      </c>
      <c r="F14" s="24"/>
      <c r="G14" s="6">
        <v>4</v>
      </c>
      <c r="H14" s="15"/>
      <c r="I14" s="4"/>
      <c r="J14" s="4"/>
      <c r="K14" s="6">
        <v>2</v>
      </c>
      <c r="L14" s="6">
        <v>4</v>
      </c>
      <c r="M14" s="6">
        <v>6</v>
      </c>
      <c r="N14" s="6">
        <v>1</v>
      </c>
      <c r="O14" s="4"/>
      <c r="P14" s="4">
        <v>2</v>
      </c>
      <c r="Q14" s="6">
        <v>4</v>
      </c>
      <c r="R14" s="6">
        <v>6</v>
      </c>
      <c r="S14" s="6">
        <v>1</v>
      </c>
      <c r="T14" s="4"/>
      <c r="U14" s="6">
        <v>6</v>
      </c>
      <c r="V14" s="25">
        <v>3</v>
      </c>
      <c r="W14" s="24">
        <v>8</v>
      </c>
      <c r="X14" s="24">
        <v>11</v>
      </c>
      <c r="Y14" s="24"/>
      <c r="Z14" s="24">
        <v>9</v>
      </c>
      <c r="AA14" s="24">
        <v>3</v>
      </c>
      <c r="AB14" s="6">
        <f t="shared" si="1"/>
        <v>92</v>
      </c>
      <c r="AC14" s="4">
        <f t="shared" si="2"/>
        <v>18</v>
      </c>
      <c r="AD14" s="39">
        <f t="shared" si="0"/>
        <v>3.68</v>
      </c>
    </row>
    <row r="15" spans="1:30" ht="12.75">
      <c r="A15" s="5" t="s">
        <v>49</v>
      </c>
      <c r="B15" s="4"/>
      <c r="C15" s="4"/>
      <c r="D15" s="4"/>
      <c r="E15" s="4"/>
      <c r="F15" s="24"/>
      <c r="G15" s="4"/>
      <c r="H15" s="15"/>
      <c r="I15" s="4"/>
      <c r="J15" s="4"/>
      <c r="K15" s="4"/>
      <c r="L15" s="4"/>
      <c r="M15" s="6">
        <v>2</v>
      </c>
      <c r="N15" s="4"/>
      <c r="O15" s="6">
        <v>1</v>
      </c>
      <c r="P15" s="4"/>
      <c r="Q15" s="4"/>
      <c r="R15" s="6">
        <v>2</v>
      </c>
      <c r="S15" s="4"/>
      <c r="T15" s="4"/>
      <c r="U15" s="4"/>
      <c r="V15" s="4"/>
      <c r="W15" s="4"/>
      <c r="X15" s="4"/>
      <c r="Y15" s="4"/>
      <c r="Z15" s="4"/>
      <c r="AA15" s="4"/>
      <c r="AB15" s="6">
        <f t="shared" si="1"/>
        <v>5</v>
      </c>
      <c r="AC15" s="4">
        <f t="shared" si="2"/>
        <v>3</v>
      </c>
      <c r="AD15" s="39">
        <f t="shared" si="0"/>
        <v>0.2</v>
      </c>
    </row>
    <row r="16" spans="1:30" ht="12.75">
      <c r="A16" s="5" t="s">
        <v>35</v>
      </c>
      <c r="B16" s="6">
        <v>1</v>
      </c>
      <c r="C16" s="6">
        <v>2</v>
      </c>
      <c r="D16" s="6">
        <v>16</v>
      </c>
      <c r="E16" s="6">
        <v>22</v>
      </c>
      <c r="F16" s="25">
        <v>14</v>
      </c>
      <c r="G16" s="6">
        <v>13</v>
      </c>
      <c r="H16" s="22">
        <v>5</v>
      </c>
      <c r="I16" s="6">
        <v>3</v>
      </c>
      <c r="J16" s="6">
        <v>8</v>
      </c>
      <c r="K16" s="6">
        <v>3</v>
      </c>
      <c r="L16" s="6">
        <v>8</v>
      </c>
      <c r="M16" s="6">
        <v>3</v>
      </c>
      <c r="N16" s="6">
        <v>1</v>
      </c>
      <c r="O16" s="6">
        <v>7</v>
      </c>
      <c r="P16" s="6">
        <v>27</v>
      </c>
      <c r="Q16" s="6">
        <v>64</v>
      </c>
      <c r="R16" s="6">
        <v>32</v>
      </c>
      <c r="S16" s="6">
        <v>15</v>
      </c>
      <c r="T16" s="4"/>
      <c r="U16" s="6">
        <v>21</v>
      </c>
      <c r="V16" s="25">
        <v>12</v>
      </c>
      <c r="W16" s="24">
        <v>29</v>
      </c>
      <c r="X16" s="24">
        <v>21</v>
      </c>
      <c r="Y16" s="24">
        <v>17</v>
      </c>
      <c r="Z16" s="24">
        <v>39</v>
      </c>
      <c r="AA16" s="24">
        <v>40</v>
      </c>
      <c r="AB16" s="6">
        <f t="shared" si="1"/>
        <v>423</v>
      </c>
      <c r="AC16" s="4">
        <f t="shared" si="2"/>
        <v>25</v>
      </c>
      <c r="AD16" s="39">
        <f t="shared" si="0"/>
        <v>16.92</v>
      </c>
    </row>
    <row r="17" spans="1:30" ht="12.75">
      <c r="A17" s="5" t="s">
        <v>55</v>
      </c>
      <c r="B17" s="4"/>
      <c r="C17" s="4"/>
      <c r="D17" s="4"/>
      <c r="E17" s="4"/>
      <c r="F17" s="24"/>
      <c r="G17" s="4"/>
      <c r="H17" s="15"/>
      <c r="I17" s="4"/>
      <c r="J17" s="4"/>
      <c r="K17" s="4"/>
      <c r="L17" s="6">
        <v>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>
        <f t="shared" si="1"/>
        <v>1</v>
      </c>
      <c r="AC17" s="4">
        <f t="shared" si="2"/>
        <v>1</v>
      </c>
      <c r="AD17" s="39">
        <f t="shared" si="0"/>
        <v>0.04</v>
      </c>
    </row>
    <row r="18" spans="1:30" ht="12.75">
      <c r="A18" s="5" t="s">
        <v>1</v>
      </c>
      <c r="B18" s="6">
        <v>1</v>
      </c>
      <c r="C18" s="6">
        <v>4</v>
      </c>
      <c r="D18" s="6">
        <v>3</v>
      </c>
      <c r="E18" s="6">
        <v>24</v>
      </c>
      <c r="F18" s="25">
        <v>23</v>
      </c>
      <c r="G18" s="6">
        <v>13</v>
      </c>
      <c r="H18" s="22">
        <v>56</v>
      </c>
      <c r="I18" s="6">
        <v>23</v>
      </c>
      <c r="J18" s="6">
        <v>27</v>
      </c>
      <c r="K18" s="6">
        <v>6</v>
      </c>
      <c r="L18" s="6">
        <v>18</v>
      </c>
      <c r="M18" s="6">
        <v>42</v>
      </c>
      <c r="N18" s="4"/>
      <c r="O18" s="6">
        <v>12</v>
      </c>
      <c r="P18" s="6">
        <v>8</v>
      </c>
      <c r="Q18" s="6">
        <v>5</v>
      </c>
      <c r="R18" s="6">
        <v>53</v>
      </c>
      <c r="S18" s="6">
        <v>34</v>
      </c>
      <c r="T18" s="4"/>
      <c r="U18" s="6">
        <v>1</v>
      </c>
      <c r="V18" s="25">
        <v>31</v>
      </c>
      <c r="W18" s="24">
        <v>21</v>
      </c>
      <c r="X18" s="24">
        <v>43</v>
      </c>
      <c r="Y18" s="24">
        <v>100</v>
      </c>
      <c r="Z18" s="24">
        <v>27</v>
      </c>
      <c r="AA18" s="24">
        <v>42</v>
      </c>
      <c r="AB18" s="6">
        <f t="shared" si="1"/>
        <v>617</v>
      </c>
      <c r="AC18" s="4">
        <f t="shared" si="2"/>
        <v>24</v>
      </c>
      <c r="AD18" s="39">
        <f t="shared" si="0"/>
        <v>24.68</v>
      </c>
    </row>
    <row r="19" spans="1:30" ht="12.75">
      <c r="A19" s="5" t="s">
        <v>73</v>
      </c>
      <c r="B19" s="4"/>
      <c r="C19" s="4"/>
      <c r="D19" s="4"/>
      <c r="E19" s="4"/>
      <c r="F19" s="24"/>
      <c r="G19" s="4"/>
      <c r="H19" s="22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>
        <f t="shared" si="1"/>
        <v>1</v>
      </c>
      <c r="AC19" s="4">
        <f t="shared" si="2"/>
        <v>1</v>
      </c>
      <c r="AD19" s="39">
        <f t="shared" si="0"/>
        <v>0.04</v>
      </c>
    </row>
    <row r="20" spans="1:30" ht="12.75">
      <c r="A20" s="5" t="s">
        <v>74</v>
      </c>
      <c r="B20" s="4"/>
      <c r="C20" s="4"/>
      <c r="D20" s="4"/>
      <c r="E20" s="4"/>
      <c r="F20" s="24"/>
      <c r="G20" s="4"/>
      <c r="H20" s="22">
        <v>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1</v>
      </c>
      <c r="AA20" s="4"/>
      <c r="AB20" s="6">
        <f t="shared" si="1"/>
        <v>8</v>
      </c>
      <c r="AC20" s="4">
        <f t="shared" si="2"/>
        <v>2</v>
      </c>
      <c r="AD20" s="39">
        <f t="shared" si="0"/>
        <v>0.32</v>
      </c>
    </row>
    <row r="21" spans="1:30" ht="12.75">
      <c r="A21" s="5" t="s">
        <v>31</v>
      </c>
      <c r="B21" s="6">
        <v>31</v>
      </c>
      <c r="C21" s="4"/>
      <c r="D21" s="6">
        <v>173</v>
      </c>
      <c r="E21" s="6">
        <v>14</v>
      </c>
      <c r="F21" s="25">
        <v>63</v>
      </c>
      <c r="G21" s="4">
        <v>47</v>
      </c>
      <c r="H21" s="22">
        <v>10</v>
      </c>
      <c r="I21" s="6">
        <v>33</v>
      </c>
      <c r="J21" s="6">
        <v>43</v>
      </c>
      <c r="K21" s="6">
        <v>27</v>
      </c>
      <c r="L21" s="6">
        <v>109</v>
      </c>
      <c r="M21" s="6">
        <v>160</v>
      </c>
      <c r="N21" s="6">
        <v>42</v>
      </c>
      <c r="O21" s="6">
        <v>86</v>
      </c>
      <c r="P21" s="6">
        <v>77</v>
      </c>
      <c r="Q21" s="6">
        <v>351</v>
      </c>
      <c r="R21" s="6">
        <v>35</v>
      </c>
      <c r="S21" s="6">
        <v>93</v>
      </c>
      <c r="T21" s="6">
        <v>160</v>
      </c>
      <c r="U21" s="6">
        <v>78</v>
      </c>
      <c r="V21" s="25">
        <v>52</v>
      </c>
      <c r="W21" s="24">
        <v>247</v>
      </c>
      <c r="X21" s="24">
        <v>255</v>
      </c>
      <c r="Y21" s="24">
        <v>165</v>
      </c>
      <c r="Z21" s="24">
        <v>170</v>
      </c>
      <c r="AA21" s="24">
        <v>139</v>
      </c>
      <c r="AB21" s="6">
        <f t="shared" si="1"/>
        <v>2660</v>
      </c>
      <c r="AC21" s="4">
        <f t="shared" si="2"/>
        <v>25</v>
      </c>
      <c r="AD21" s="39">
        <f t="shared" si="0"/>
        <v>106.4</v>
      </c>
    </row>
    <row r="22" spans="1:30" ht="12.75">
      <c r="A22" s="5" t="s">
        <v>37</v>
      </c>
      <c r="B22" s="4"/>
      <c r="C22" s="4"/>
      <c r="D22" s="4"/>
      <c r="E22" s="4"/>
      <c r="F22" s="24"/>
      <c r="G22" s="6">
        <v>1</v>
      </c>
      <c r="H22" s="22">
        <v>1</v>
      </c>
      <c r="I22" s="4"/>
      <c r="J22" s="4"/>
      <c r="K22" s="4"/>
      <c r="L22" s="4"/>
      <c r="M22" s="4"/>
      <c r="N22" s="6">
        <v>2</v>
      </c>
      <c r="O22" s="6">
        <v>2</v>
      </c>
      <c r="P22" s="4"/>
      <c r="Q22" s="6">
        <v>1</v>
      </c>
      <c r="R22" s="4"/>
      <c r="S22" s="4"/>
      <c r="T22" s="4"/>
      <c r="U22" s="4"/>
      <c r="V22" s="4"/>
      <c r="W22" s="4"/>
      <c r="X22" s="4">
        <v>6</v>
      </c>
      <c r="Y22" s="4"/>
      <c r="Z22" s="4"/>
      <c r="AA22" s="4"/>
      <c r="AB22" s="6">
        <f t="shared" si="1"/>
        <v>13</v>
      </c>
      <c r="AC22" s="4">
        <f t="shared" si="2"/>
        <v>6</v>
      </c>
      <c r="AD22" s="39">
        <f t="shared" si="0"/>
        <v>0.52</v>
      </c>
    </row>
    <row r="23" spans="1:30" ht="12.75">
      <c r="A23" s="5" t="s">
        <v>3</v>
      </c>
      <c r="B23" s="4"/>
      <c r="C23" s="4"/>
      <c r="D23" s="4"/>
      <c r="E23" s="4"/>
      <c r="F23" s="24"/>
      <c r="G23" s="10">
        <v>1</v>
      </c>
      <c r="H23" s="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</v>
      </c>
      <c r="Z23" s="4"/>
      <c r="AA23" s="4"/>
      <c r="AB23" s="6">
        <f t="shared" si="1"/>
        <v>2</v>
      </c>
      <c r="AC23" s="4">
        <f t="shared" si="2"/>
        <v>2</v>
      </c>
      <c r="AD23" s="39">
        <f t="shared" si="0"/>
        <v>0.08</v>
      </c>
    </row>
    <row r="24" spans="1:30" ht="12.75">
      <c r="A24" s="5" t="s">
        <v>68</v>
      </c>
      <c r="B24" s="6">
        <v>1</v>
      </c>
      <c r="C24" s="4"/>
      <c r="D24" s="4"/>
      <c r="E24" s="4"/>
      <c r="F24" s="24"/>
      <c r="G24" s="6">
        <v>5</v>
      </c>
      <c r="H24" s="22">
        <v>1</v>
      </c>
      <c r="I24" s="4"/>
      <c r="J24" s="4"/>
      <c r="K24" s="6">
        <v>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v>1</v>
      </c>
      <c r="AA24" s="4"/>
      <c r="AB24" s="6">
        <f t="shared" si="1"/>
        <v>11</v>
      </c>
      <c r="AC24" s="4">
        <f t="shared" si="2"/>
        <v>5</v>
      </c>
      <c r="AD24" s="39">
        <f t="shared" si="0"/>
        <v>0.44</v>
      </c>
    </row>
    <row r="25" spans="1:30" ht="12.75">
      <c r="A25" s="5" t="s">
        <v>51</v>
      </c>
      <c r="B25" s="4"/>
      <c r="C25" s="4"/>
      <c r="D25" s="4"/>
      <c r="E25" s="4">
        <v>1</v>
      </c>
      <c r="F25" s="24"/>
      <c r="G25" s="4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6">
        <v>1</v>
      </c>
      <c r="T25" s="4"/>
      <c r="U25" s="4"/>
      <c r="V25" s="4"/>
      <c r="W25" s="4"/>
      <c r="X25" s="4"/>
      <c r="Y25" s="4"/>
      <c r="Z25" s="4"/>
      <c r="AA25" s="4"/>
      <c r="AB25" s="6">
        <f t="shared" si="1"/>
        <v>2</v>
      </c>
      <c r="AC25" s="4">
        <f t="shared" si="2"/>
        <v>2</v>
      </c>
      <c r="AD25" s="39">
        <f t="shared" si="0"/>
        <v>0.08</v>
      </c>
    </row>
    <row r="26" spans="1:30" ht="12.75">
      <c r="A26" s="5" t="s">
        <v>69</v>
      </c>
      <c r="B26" s="6">
        <v>4</v>
      </c>
      <c r="C26" s="4"/>
      <c r="D26" s="4"/>
      <c r="E26" s="4"/>
      <c r="F26" s="24"/>
      <c r="G26" s="6">
        <v>7</v>
      </c>
      <c r="H26" s="1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1</v>
      </c>
      <c r="X26" s="4"/>
      <c r="Y26" s="4"/>
      <c r="Z26" s="4"/>
      <c r="AA26" s="4">
        <v>1</v>
      </c>
      <c r="AB26" s="6">
        <f t="shared" si="1"/>
        <v>13</v>
      </c>
      <c r="AC26" s="4">
        <f t="shared" si="2"/>
        <v>4</v>
      </c>
      <c r="AD26" s="39">
        <f t="shared" si="0"/>
        <v>0.52</v>
      </c>
    </row>
    <row r="27" spans="1:30" ht="12.75">
      <c r="A27" s="5" t="s">
        <v>70</v>
      </c>
      <c r="B27" s="4"/>
      <c r="C27" s="4"/>
      <c r="D27" s="4"/>
      <c r="E27" s="4"/>
      <c r="F27" s="24"/>
      <c r="G27" s="6">
        <v>1</v>
      </c>
      <c r="H27" s="15"/>
      <c r="I27" s="4"/>
      <c r="J27" s="4"/>
      <c r="K27" s="6">
        <v>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>
        <f t="shared" si="1"/>
        <v>3</v>
      </c>
      <c r="AC27" s="4">
        <f t="shared" si="2"/>
        <v>2</v>
      </c>
      <c r="AD27" s="39">
        <f t="shared" si="0"/>
        <v>0.12</v>
      </c>
    </row>
    <row r="28" spans="1:30" ht="12.75">
      <c r="A28" s="5" t="s">
        <v>30</v>
      </c>
      <c r="B28" s="4">
        <v>0</v>
      </c>
      <c r="C28" s="4"/>
      <c r="D28" s="4"/>
      <c r="E28" s="4"/>
      <c r="F28" s="24"/>
      <c r="G28" s="11"/>
      <c r="H28" s="22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5">
        <v>1</v>
      </c>
      <c r="W28" s="24"/>
      <c r="X28" s="24"/>
      <c r="Y28" s="24"/>
      <c r="Z28" s="24"/>
      <c r="AA28" s="24"/>
      <c r="AB28" s="6">
        <f t="shared" si="1"/>
        <v>2</v>
      </c>
      <c r="AC28" s="4">
        <f t="shared" si="2"/>
        <v>2</v>
      </c>
      <c r="AD28" s="39">
        <f t="shared" si="0"/>
        <v>0.08</v>
      </c>
    </row>
    <row r="29" spans="1:30" ht="12.75">
      <c r="A29" s="5" t="s">
        <v>91</v>
      </c>
      <c r="B29" s="4"/>
      <c r="C29" s="4"/>
      <c r="D29" s="4"/>
      <c r="E29" s="4"/>
      <c r="F29" s="24"/>
      <c r="G29" s="11"/>
      <c r="H29" s="2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5"/>
      <c r="W29" s="24">
        <v>2</v>
      </c>
      <c r="X29" s="24"/>
      <c r="Y29" s="24"/>
      <c r="Z29" s="24"/>
      <c r="AA29" s="24">
        <v>1</v>
      </c>
      <c r="AB29" s="6">
        <f t="shared" si="1"/>
        <v>3</v>
      </c>
      <c r="AC29" s="4">
        <f t="shared" si="2"/>
        <v>2</v>
      </c>
      <c r="AD29" s="39">
        <f t="shared" si="0"/>
        <v>0.12</v>
      </c>
    </row>
    <row r="30" spans="1:30" ht="12.75">
      <c r="A30" s="5" t="s">
        <v>4</v>
      </c>
      <c r="B30" s="6">
        <v>15</v>
      </c>
      <c r="C30" s="6">
        <v>16</v>
      </c>
      <c r="D30" s="6">
        <v>13</v>
      </c>
      <c r="E30" s="6">
        <v>25</v>
      </c>
      <c r="F30" s="25">
        <v>14</v>
      </c>
      <c r="G30" s="6">
        <v>23</v>
      </c>
      <c r="H30" s="22">
        <v>12</v>
      </c>
      <c r="I30" s="6">
        <v>7</v>
      </c>
      <c r="J30" s="6">
        <v>7</v>
      </c>
      <c r="K30" s="6">
        <v>6</v>
      </c>
      <c r="L30" s="6">
        <v>18</v>
      </c>
      <c r="M30" s="6">
        <v>19</v>
      </c>
      <c r="N30" s="6">
        <v>11</v>
      </c>
      <c r="O30" s="6">
        <v>19</v>
      </c>
      <c r="P30" s="6">
        <v>7</v>
      </c>
      <c r="Q30" s="6">
        <v>14</v>
      </c>
      <c r="R30" s="6">
        <v>8</v>
      </c>
      <c r="S30" s="6">
        <v>5</v>
      </c>
      <c r="T30" s="6">
        <v>8</v>
      </c>
      <c r="U30" s="6">
        <v>15</v>
      </c>
      <c r="V30" s="25">
        <v>20</v>
      </c>
      <c r="W30" s="24">
        <v>25</v>
      </c>
      <c r="X30" s="24">
        <v>6</v>
      </c>
      <c r="Y30" s="24">
        <v>18</v>
      </c>
      <c r="Z30" s="24">
        <v>11</v>
      </c>
      <c r="AA30" s="24">
        <v>6</v>
      </c>
      <c r="AB30" s="6">
        <f t="shared" si="1"/>
        <v>348</v>
      </c>
      <c r="AC30" s="4">
        <f t="shared" si="2"/>
        <v>26</v>
      </c>
      <c r="AD30" s="39">
        <f t="shared" si="0"/>
        <v>13.92</v>
      </c>
    </row>
    <row r="31" spans="1:30" ht="12.75">
      <c r="A31" s="5" t="s">
        <v>5</v>
      </c>
      <c r="B31" s="6">
        <v>18</v>
      </c>
      <c r="C31" s="6">
        <v>11</v>
      </c>
      <c r="D31" s="6">
        <v>19</v>
      </c>
      <c r="E31" s="6">
        <v>27</v>
      </c>
      <c r="F31" s="25">
        <v>12</v>
      </c>
      <c r="G31" s="6">
        <v>19</v>
      </c>
      <c r="H31" s="22">
        <v>13</v>
      </c>
      <c r="I31" s="6">
        <v>13</v>
      </c>
      <c r="J31" s="6">
        <v>23</v>
      </c>
      <c r="K31" s="6">
        <v>14</v>
      </c>
      <c r="L31" s="6">
        <v>16</v>
      </c>
      <c r="M31" s="6">
        <v>22</v>
      </c>
      <c r="N31" s="6">
        <v>16</v>
      </c>
      <c r="O31" s="6">
        <v>22</v>
      </c>
      <c r="P31" s="4"/>
      <c r="Q31" s="6">
        <v>22</v>
      </c>
      <c r="R31" s="6">
        <v>13</v>
      </c>
      <c r="S31" s="6">
        <v>5</v>
      </c>
      <c r="T31" s="6">
        <v>17</v>
      </c>
      <c r="U31" s="6">
        <v>15</v>
      </c>
      <c r="V31" s="25">
        <v>16</v>
      </c>
      <c r="W31" s="24">
        <v>13</v>
      </c>
      <c r="X31" s="24">
        <v>14</v>
      </c>
      <c r="Y31" s="24">
        <v>11</v>
      </c>
      <c r="Z31" s="24">
        <v>8</v>
      </c>
      <c r="AA31" s="24">
        <v>1</v>
      </c>
      <c r="AB31" s="6">
        <f t="shared" si="1"/>
        <v>380</v>
      </c>
      <c r="AC31" s="4">
        <f t="shared" si="2"/>
        <v>25</v>
      </c>
      <c r="AD31" s="39">
        <f t="shared" si="0"/>
        <v>15.2</v>
      </c>
    </row>
    <row r="32" spans="1:30" ht="12.75">
      <c r="A32" s="5" t="s">
        <v>38</v>
      </c>
      <c r="B32" s="4"/>
      <c r="C32" s="4"/>
      <c r="D32" s="4"/>
      <c r="E32" s="4"/>
      <c r="F32" s="24">
        <v>1</v>
      </c>
      <c r="G32" s="4"/>
      <c r="H32" s="15"/>
      <c r="I32" s="6">
        <v>1</v>
      </c>
      <c r="J32" s="4"/>
      <c r="K32" s="4"/>
      <c r="L32" s="4"/>
      <c r="M32" s="4"/>
      <c r="N32" s="4">
        <v>0</v>
      </c>
      <c r="O32" s="4"/>
      <c r="P32" s="4">
        <v>19</v>
      </c>
      <c r="Q32" s="4"/>
      <c r="R32" s="6">
        <v>1</v>
      </c>
      <c r="S32" s="4"/>
      <c r="T32" s="4">
        <v>1</v>
      </c>
      <c r="U32" s="4"/>
      <c r="V32" s="4"/>
      <c r="W32" s="4"/>
      <c r="X32" s="4"/>
      <c r="Y32" s="4"/>
      <c r="Z32" s="4"/>
      <c r="AA32" s="4"/>
      <c r="AB32" s="6">
        <f t="shared" si="1"/>
        <v>23</v>
      </c>
      <c r="AC32" s="4">
        <f t="shared" si="2"/>
        <v>5</v>
      </c>
      <c r="AD32" s="39">
        <f t="shared" si="0"/>
        <v>0.92</v>
      </c>
    </row>
    <row r="33" spans="1:30" ht="12.75">
      <c r="A33" s="5" t="s">
        <v>26</v>
      </c>
      <c r="B33" s="4"/>
      <c r="C33" s="4"/>
      <c r="D33" s="4"/>
      <c r="E33" s="4"/>
      <c r="F33" s="24"/>
      <c r="G33" s="11"/>
      <c r="H33" s="15"/>
      <c r="I33" s="4"/>
      <c r="J33" s="6">
        <v>1</v>
      </c>
      <c r="K33" s="4"/>
      <c r="L33" s="4"/>
      <c r="M33" s="4"/>
      <c r="N33" s="4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>
        <f t="shared" si="1"/>
        <v>1</v>
      </c>
      <c r="AC33" s="4">
        <f t="shared" si="2"/>
        <v>1</v>
      </c>
      <c r="AD33" s="39">
        <f t="shared" si="0"/>
        <v>0.04</v>
      </c>
    </row>
    <row r="34" spans="1:30" ht="12.75">
      <c r="A34" s="5" t="s">
        <v>6</v>
      </c>
      <c r="B34" s="6">
        <v>3</v>
      </c>
      <c r="C34" s="6">
        <v>1</v>
      </c>
      <c r="D34" s="6">
        <v>4</v>
      </c>
      <c r="E34" s="6">
        <v>2</v>
      </c>
      <c r="F34" s="25">
        <v>3</v>
      </c>
      <c r="G34" s="6">
        <v>1</v>
      </c>
      <c r="H34" s="22">
        <v>2</v>
      </c>
      <c r="I34" s="4"/>
      <c r="J34" s="6">
        <v>2</v>
      </c>
      <c r="K34" s="4"/>
      <c r="L34" s="6">
        <v>7</v>
      </c>
      <c r="M34" s="6">
        <v>2</v>
      </c>
      <c r="N34" s="6">
        <v>3</v>
      </c>
      <c r="O34" s="6">
        <v>11</v>
      </c>
      <c r="P34" s="6">
        <v>5</v>
      </c>
      <c r="Q34" s="6">
        <v>5</v>
      </c>
      <c r="R34" s="6">
        <v>1</v>
      </c>
      <c r="S34" s="6">
        <v>4</v>
      </c>
      <c r="T34" s="4"/>
      <c r="U34" s="6">
        <v>5</v>
      </c>
      <c r="V34" s="25">
        <v>2</v>
      </c>
      <c r="W34" s="24">
        <v>4</v>
      </c>
      <c r="X34" s="24">
        <v>1</v>
      </c>
      <c r="Y34" s="24">
        <v>1</v>
      </c>
      <c r="Z34" s="24">
        <v>2</v>
      </c>
      <c r="AA34" s="24"/>
      <c r="AB34" s="6">
        <f t="shared" si="1"/>
        <v>71</v>
      </c>
      <c r="AC34" s="4">
        <f t="shared" si="2"/>
        <v>22</v>
      </c>
      <c r="AD34" s="39">
        <f>AB34/26</f>
        <v>2.730769230769231</v>
      </c>
    </row>
    <row r="35" spans="1:30" ht="12.75">
      <c r="A35" s="5" t="s">
        <v>82</v>
      </c>
      <c r="B35" s="4"/>
      <c r="C35" s="4"/>
      <c r="D35" s="4"/>
      <c r="E35" s="4"/>
      <c r="F35" s="24"/>
      <c r="G35" s="11"/>
      <c r="H35" s="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1</v>
      </c>
      <c r="U35" s="4"/>
      <c r="V35" s="4"/>
      <c r="W35" s="4"/>
      <c r="X35" s="4"/>
      <c r="Y35" s="4"/>
      <c r="Z35" s="4"/>
      <c r="AA35" s="4"/>
      <c r="AB35" s="6">
        <f t="shared" si="1"/>
        <v>1</v>
      </c>
      <c r="AC35" s="4">
        <f t="shared" si="2"/>
        <v>1</v>
      </c>
      <c r="AD35" s="39">
        <f aca="true" t="shared" si="3" ref="AD35:AD72">AB35/26</f>
        <v>0.038461538461538464</v>
      </c>
    </row>
    <row r="36" spans="1:30" ht="12.75">
      <c r="A36" s="5" t="s">
        <v>94</v>
      </c>
      <c r="B36" s="4"/>
      <c r="C36" s="4"/>
      <c r="D36" s="4"/>
      <c r="E36" s="4"/>
      <c r="F36" s="24"/>
      <c r="G36" s="11"/>
      <c r="H36" s="1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4"/>
      <c r="W36" s="24"/>
      <c r="X36" s="24"/>
      <c r="Y36" s="24"/>
      <c r="Z36" s="24">
        <v>1</v>
      </c>
      <c r="AA36" s="24"/>
      <c r="AB36" s="6">
        <f t="shared" si="1"/>
        <v>1</v>
      </c>
      <c r="AC36" s="4">
        <f t="shared" si="2"/>
        <v>1</v>
      </c>
      <c r="AD36" s="39">
        <f t="shared" si="3"/>
        <v>0.038461538461538464</v>
      </c>
    </row>
    <row r="37" spans="1:30" ht="12.75">
      <c r="A37" s="5" t="s">
        <v>16</v>
      </c>
      <c r="B37" s="4">
        <v>3</v>
      </c>
      <c r="C37" s="4">
        <v>1</v>
      </c>
      <c r="D37" s="4"/>
      <c r="E37" s="4">
        <v>1</v>
      </c>
      <c r="F37" s="24">
        <v>1</v>
      </c>
      <c r="G37" s="6">
        <v>1</v>
      </c>
      <c r="H37" s="22">
        <v>1</v>
      </c>
      <c r="I37" s="6">
        <v>3</v>
      </c>
      <c r="J37" s="4"/>
      <c r="K37" s="6">
        <v>2</v>
      </c>
      <c r="L37" s="6">
        <v>3</v>
      </c>
      <c r="M37" s="4"/>
      <c r="N37" s="6">
        <v>3</v>
      </c>
      <c r="O37" s="4"/>
      <c r="P37" s="4">
        <v>1</v>
      </c>
      <c r="Q37" s="6">
        <v>2</v>
      </c>
      <c r="R37" s="6">
        <v>2</v>
      </c>
      <c r="S37" s="6">
        <v>1</v>
      </c>
      <c r="T37" s="4">
        <v>1</v>
      </c>
      <c r="U37" s="4"/>
      <c r="V37" s="25">
        <v>2</v>
      </c>
      <c r="W37" s="24">
        <v>1</v>
      </c>
      <c r="X37" s="24"/>
      <c r="Y37" s="24"/>
      <c r="Z37" s="24">
        <v>1</v>
      </c>
      <c r="AA37" s="24"/>
      <c r="AB37" s="6">
        <f t="shared" si="1"/>
        <v>30</v>
      </c>
      <c r="AC37" s="4">
        <f t="shared" si="2"/>
        <v>18</v>
      </c>
      <c r="AD37" s="39">
        <f t="shared" si="3"/>
        <v>1.1538461538461537</v>
      </c>
    </row>
    <row r="38" spans="1:30" ht="12.75">
      <c r="A38" s="5" t="s">
        <v>92</v>
      </c>
      <c r="B38" s="6">
        <v>26</v>
      </c>
      <c r="C38" s="6">
        <v>11</v>
      </c>
      <c r="D38" s="6">
        <v>33</v>
      </c>
      <c r="E38" s="6">
        <v>38</v>
      </c>
      <c r="F38" s="25">
        <v>27</v>
      </c>
      <c r="G38" s="11">
        <v>8</v>
      </c>
      <c r="H38" s="22">
        <v>26</v>
      </c>
      <c r="I38" s="6">
        <v>23</v>
      </c>
      <c r="J38" s="6">
        <v>34</v>
      </c>
      <c r="K38" s="6">
        <v>4</v>
      </c>
      <c r="L38" s="6">
        <v>9</v>
      </c>
      <c r="M38" s="6">
        <v>31</v>
      </c>
      <c r="N38" s="6">
        <v>11</v>
      </c>
      <c r="O38" s="6">
        <v>6</v>
      </c>
      <c r="P38" s="6">
        <v>8</v>
      </c>
      <c r="Q38" s="6">
        <v>10</v>
      </c>
      <c r="R38" s="6">
        <v>10</v>
      </c>
      <c r="S38" s="6">
        <v>11</v>
      </c>
      <c r="T38" s="6">
        <v>13</v>
      </c>
      <c r="U38" s="6">
        <v>11</v>
      </c>
      <c r="V38" s="25">
        <v>12</v>
      </c>
      <c r="W38" s="24">
        <v>11</v>
      </c>
      <c r="X38" s="24">
        <v>11</v>
      </c>
      <c r="Y38" s="24">
        <v>18</v>
      </c>
      <c r="Z38" s="24">
        <v>19</v>
      </c>
      <c r="AA38" s="24">
        <v>15</v>
      </c>
      <c r="AB38" s="6">
        <f t="shared" si="1"/>
        <v>436</v>
      </c>
      <c r="AC38" s="4">
        <f t="shared" si="2"/>
        <v>26</v>
      </c>
      <c r="AD38" s="39">
        <f t="shared" si="3"/>
        <v>16.76923076923077</v>
      </c>
    </row>
    <row r="39" spans="1:30" ht="12.75">
      <c r="A39" s="5" t="s">
        <v>7</v>
      </c>
      <c r="B39" s="6">
        <v>65</v>
      </c>
      <c r="C39" s="6">
        <v>65</v>
      </c>
      <c r="D39" s="6">
        <v>104</v>
      </c>
      <c r="E39" s="6">
        <v>71</v>
      </c>
      <c r="F39" s="25">
        <v>34</v>
      </c>
      <c r="G39" s="6">
        <v>36</v>
      </c>
      <c r="H39" s="22">
        <v>17</v>
      </c>
      <c r="I39" s="6">
        <v>85</v>
      </c>
      <c r="J39" s="6">
        <v>34</v>
      </c>
      <c r="K39" s="6">
        <v>12</v>
      </c>
      <c r="L39" s="6">
        <v>37</v>
      </c>
      <c r="M39" s="6">
        <v>27</v>
      </c>
      <c r="N39" s="6">
        <v>25</v>
      </c>
      <c r="O39" s="6">
        <v>30</v>
      </c>
      <c r="P39" s="6">
        <v>17</v>
      </c>
      <c r="Q39" s="6">
        <v>49</v>
      </c>
      <c r="R39" s="6">
        <v>43</v>
      </c>
      <c r="S39" s="6">
        <v>16</v>
      </c>
      <c r="T39" s="6">
        <v>68</v>
      </c>
      <c r="U39" s="6">
        <v>26</v>
      </c>
      <c r="V39" s="25">
        <v>34</v>
      </c>
      <c r="W39" s="24">
        <v>33</v>
      </c>
      <c r="X39" s="24">
        <v>34</v>
      </c>
      <c r="Y39" s="24">
        <v>21</v>
      </c>
      <c r="Z39" s="24">
        <v>45</v>
      </c>
      <c r="AA39" s="24">
        <v>45</v>
      </c>
      <c r="AB39" s="6">
        <f t="shared" si="1"/>
        <v>1073</v>
      </c>
      <c r="AC39" s="4">
        <f t="shared" si="2"/>
        <v>26</v>
      </c>
      <c r="AD39" s="39">
        <f t="shared" si="3"/>
        <v>41.26923076923077</v>
      </c>
    </row>
    <row r="40" spans="1:30" ht="12.75">
      <c r="A40" s="5" t="s">
        <v>8</v>
      </c>
      <c r="B40" s="6">
        <v>15</v>
      </c>
      <c r="C40" s="6">
        <v>2</v>
      </c>
      <c r="D40" s="6">
        <v>33</v>
      </c>
      <c r="E40" s="6">
        <v>25</v>
      </c>
      <c r="F40" s="25">
        <v>30</v>
      </c>
      <c r="G40" s="6">
        <v>20</v>
      </c>
      <c r="H40" s="22">
        <v>43</v>
      </c>
      <c r="I40" s="6">
        <v>44</v>
      </c>
      <c r="J40" s="6">
        <v>37</v>
      </c>
      <c r="K40" s="6">
        <v>2</v>
      </c>
      <c r="L40" s="6">
        <v>47</v>
      </c>
      <c r="M40" s="6">
        <v>24</v>
      </c>
      <c r="N40" s="6">
        <v>4</v>
      </c>
      <c r="O40" s="6">
        <v>13</v>
      </c>
      <c r="P40" s="6">
        <v>4</v>
      </c>
      <c r="Q40" s="6">
        <v>18</v>
      </c>
      <c r="R40" s="6">
        <v>32</v>
      </c>
      <c r="S40" s="6">
        <v>15</v>
      </c>
      <c r="T40" s="6">
        <v>29</v>
      </c>
      <c r="U40" s="6">
        <v>9</v>
      </c>
      <c r="V40" s="25">
        <v>17</v>
      </c>
      <c r="W40" s="24">
        <v>20</v>
      </c>
      <c r="X40" s="24">
        <v>21</v>
      </c>
      <c r="Y40" s="24">
        <v>12</v>
      </c>
      <c r="Z40" s="24">
        <v>14</v>
      </c>
      <c r="AA40" s="24">
        <v>35</v>
      </c>
      <c r="AB40" s="6">
        <f t="shared" si="1"/>
        <v>565</v>
      </c>
      <c r="AC40" s="4">
        <f t="shared" si="2"/>
        <v>26</v>
      </c>
      <c r="AD40" s="39">
        <f t="shared" si="3"/>
        <v>21.73076923076923</v>
      </c>
    </row>
    <row r="41" spans="1:30" ht="12.75">
      <c r="A41" s="5" t="s">
        <v>47</v>
      </c>
      <c r="B41" s="4"/>
      <c r="C41" s="6">
        <v>1</v>
      </c>
      <c r="D41" s="6">
        <v>7</v>
      </c>
      <c r="E41" s="6">
        <v>10</v>
      </c>
      <c r="F41" s="25">
        <v>16</v>
      </c>
      <c r="G41" s="6">
        <v>47</v>
      </c>
      <c r="H41" s="22">
        <v>38</v>
      </c>
      <c r="I41" s="6">
        <v>131</v>
      </c>
      <c r="J41" s="6">
        <v>106</v>
      </c>
      <c r="K41" s="6">
        <v>21</v>
      </c>
      <c r="L41" s="6">
        <v>32</v>
      </c>
      <c r="M41" s="6">
        <v>35</v>
      </c>
      <c r="N41" s="6">
        <v>63</v>
      </c>
      <c r="O41" s="6">
        <v>60</v>
      </c>
      <c r="P41" s="6">
        <v>64</v>
      </c>
      <c r="Q41" s="6">
        <v>97</v>
      </c>
      <c r="R41" s="6">
        <v>267</v>
      </c>
      <c r="S41" s="6">
        <v>73</v>
      </c>
      <c r="T41" s="6">
        <v>141</v>
      </c>
      <c r="U41" s="6">
        <v>44</v>
      </c>
      <c r="V41" s="25">
        <v>106</v>
      </c>
      <c r="W41" s="24">
        <v>113</v>
      </c>
      <c r="X41" s="24">
        <v>164</v>
      </c>
      <c r="Y41" s="24">
        <v>119</v>
      </c>
      <c r="Z41" s="24">
        <v>61</v>
      </c>
      <c r="AA41" s="24">
        <v>103</v>
      </c>
      <c r="AB41" s="6">
        <f t="shared" si="1"/>
        <v>1919</v>
      </c>
      <c r="AC41" s="4">
        <f t="shared" si="2"/>
        <v>25</v>
      </c>
      <c r="AD41" s="39">
        <f t="shared" si="3"/>
        <v>73.8076923076923</v>
      </c>
    </row>
    <row r="42" spans="1:30" ht="12.75">
      <c r="A42" s="5" t="s">
        <v>9</v>
      </c>
      <c r="B42" s="6">
        <v>128</v>
      </c>
      <c r="C42" s="6">
        <v>350</v>
      </c>
      <c r="D42" s="6">
        <v>289</v>
      </c>
      <c r="E42" s="6">
        <v>695</v>
      </c>
      <c r="F42" s="25">
        <v>865</v>
      </c>
      <c r="G42" s="6">
        <v>440</v>
      </c>
      <c r="H42" s="22">
        <v>350</v>
      </c>
      <c r="I42" s="6">
        <v>230</v>
      </c>
      <c r="J42" s="6">
        <v>122</v>
      </c>
      <c r="K42" s="6">
        <v>147</v>
      </c>
      <c r="L42" s="6">
        <v>157</v>
      </c>
      <c r="M42" s="6">
        <v>252</v>
      </c>
      <c r="N42" s="6">
        <v>173</v>
      </c>
      <c r="O42" s="6">
        <v>250</v>
      </c>
      <c r="P42" s="6">
        <v>152</v>
      </c>
      <c r="Q42" s="6">
        <v>106</v>
      </c>
      <c r="R42" s="6">
        <v>179</v>
      </c>
      <c r="S42" s="6">
        <v>114</v>
      </c>
      <c r="T42" s="6">
        <v>199</v>
      </c>
      <c r="U42" s="6">
        <v>83</v>
      </c>
      <c r="V42" s="25">
        <v>341</v>
      </c>
      <c r="W42" s="24">
        <v>642</v>
      </c>
      <c r="X42" s="24">
        <v>130</v>
      </c>
      <c r="Y42" s="24">
        <v>59</v>
      </c>
      <c r="Z42" s="24">
        <v>200</v>
      </c>
      <c r="AA42" s="24">
        <v>320</v>
      </c>
      <c r="AB42" s="6">
        <f t="shared" si="1"/>
        <v>6973</v>
      </c>
      <c r="AC42" s="4">
        <f>COUNTIF(B42:AA42,"&gt;0")</f>
        <v>26</v>
      </c>
      <c r="AD42" s="39">
        <f t="shared" si="3"/>
        <v>268.1923076923077</v>
      </c>
    </row>
    <row r="43" spans="1:30" ht="12.75">
      <c r="A43" s="5" t="s">
        <v>10</v>
      </c>
      <c r="B43" s="6">
        <v>210</v>
      </c>
      <c r="C43" s="6">
        <v>103</v>
      </c>
      <c r="D43" s="6">
        <v>178</v>
      </c>
      <c r="E43" s="6">
        <v>334</v>
      </c>
      <c r="F43" s="25">
        <v>252</v>
      </c>
      <c r="G43" s="6">
        <v>237</v>
      </c>
      <c r="H43" s="22">
        <v>287</v>
      </c>
      <c r="I43" s="6">
        <v>182</v>
      </c>
      <c r="J43" s="6">
        <v>272</v>
      </c>
      <c r="K43" s="6">
        <v>96</v>
      </c>
      <c r="L43" s="6">
        <v>293</v>
      </c>
      <c r="M43" s="6">
        <v>309</v>
      </c>
      <c r="N43" s="6">
        <v>183</v>
      </c>
      <c r="O43" s="6">
        <v>189</v>
      </c>
      <c r="P43" s="6">
        <v>173</v>
      </c>
      <c r="Q43" s="6">
        <v>177</v>
      </c>
      <c r="R43" s="6">
        <v>269</v>
      </c>
      <c r="S43" s="6">
        <v>107</v>
      </c>
      <c r="T43" s="6">
        <v>242</v>
      </c>
      <c r="U43" s="6">
        <v>158</v>
      </c>
      <c r="V43" s="25">
        <v>215</v>
      </c>
      <c r="W43" s="24">
        <v>272</v>
      </c>
      <c r="X43" s="24">
        <v>203</v>
      </c>
      <c r="Y43" s="24">
        <v>163</v>
      </c>
      <c r="Z43" s="24">
        <v>158</v>
      </c>
      <c r="AA43" s="24">
        <v>331</v>
      </c>
      <c r="AB43" s="6">
        <f t="shared" si="1"/>
        <v>5593</v>
      </c>
      <c r="AC43" s="4">
        <f t="shared" si="2"/>
        <v>26</v>
      </c>
      <c r="AD43" s="39">
        <f t="shared" si="3"/>
        <v>215.1153846153846</v>
      </c>
    </row>
    <row r="44" spans="1:30" ht="12.75">
      <c r="A44" s="5" t="s">
        <v>11</v>
      </c>
      <c r="B44" s="4"/>
      <c r="C44" s="4"/>
      <c r="D44" s="4"/>
      <c r="E44" s="4"/>
      <c r="F44" s="24"/>
      <c r="G44" s="6"/>
      <c r="H44" s="15"/>
      <c r="I44" s="4"/>
      <c r="J44" s="4"/>
      <c r="K44" s="4"/>
      <c r="L44" s="6">
        <v>2</v>
      </c>
      <c r="M44" s="4"/>
      <c r="N44" s="4"/>
      <c r="O44" s="6">
        <v>3</v>
      </c>
      <c r="P44" s="4"/>
      <c r="Q44" s="4"/>
      <c r="R44" s="4"/>
      <c r="S44" s="4"/>
      <c r="T44" s="4"/>
      <c r="U44" s="4"/>
      <c r="V44" s="25">
        <v>5</v>
      </c>
      <c r="W44" s="24"/>
      <c r="X44" s="24"/>
      <c r="Y44" s="24"/>
      <c r="Z44" s="24"/>
      <c r="AA44" s="24"/>
      <c r="AB44" s="6">
        <f t="shared" si="1"/>
        <v>10</v>
      </c>
      <c r="AC44" s="4">
        <f t="shared" si="2"/>
        <v>3</v>
      </c>
      <c r="AD44" s="39">
        <f t="shared" si="3"/>
        <v>0.38461538461538464</v>
      </c>
    </row>
    <row r="45" spans="1:30" ht="12.75">
      <c r="A45" s="5" t="s">
        <v>12</v>
      </c>
      <c r="B45" s="6">
        <v>3</v>
      </c>
      <c r="C45" s="6">
        <v>1</v>
      </c>
      <c r="D45" s="6">
        <v>4</v>
      </c>
      <c r="E45" s="6">
        <v>16</v>
      </c>
      <c r="F45" s="25">
        <v>10</v>
      </c>
      <c r="G45" s="6">
        <v>4</v>
      </c>
      <c r="H45" s="22">
        <v>4</v>
      </c>
      <c r="I45" s="6">
        <v>4</v>
      </c>
      <c r="J45" s="6">
        <v>8</v>
      </c>
      <c r="K45" s="6">
        <v>7</v>
      </c>
      <c r="L45" s="6">
        <v>18</v>
      </c>
      <c r="M45" s="6">
        <v>33</v>
      </c>
      <c r="N45" s="6">
        <v>5</v>
      </c>
      <c r="O45" s="6">
        <v>6</v>
      </c>
      <c r="P45" s="6">
        <v>11</v>
      </c>
      <c r="Q45" s="6">
        <v>18</v>
      </c>
      <c r="R45" s="4"/>
      <c r="S45" s="6">
        <v>16</v>
      </c>
      <c r="T45" s="4"/>
      <c r="U45" s="6">
        <v>9</v>
      </c>
      <c r="V45" s="25">
        <v>6</v>
      </c>
      <c r="W45" s="24">
        <v>14</v>
      </c>
      <c r="X45" s="24">
        <v>3</v>
      </c>
      <c r="Y45" s="24">
        <v>13</v>
      </c>
      <c r="Z45" s="24">
        <v>8</v>
      </c>
      <c r="AA45" s="24">
        <v>17</v>
      </c>
      <c r="AB45" s="6">
        <f t="shared" si="1"/>
        <v>238</v>
      </c>
      <c r="AC45" s="4">
        <f t="shared" si="2"/>
        <v>24</v>
      </c>
      <c r="AD45" s="39">
        <f t="shared" si="3"/>
        <v>9.153846153846153</v>
      </c>
    </row>
    <row r="46" spans="1:30" ht="12.75">
      <c r="A46" s="5" t="s">
        <v>13</v>
      </c>
      <c r="B46" s="6">
        <v>9</v>
      </c>
      <c r="C46" s="6">
        <v>9</v>
      </c>
      <c r="D46" s="6">
        <v>7</v>
      </c>
      <c r="E46" s="6">
        <v>19</v>
      </c>
      <c r="F46" s="25">
        <v>11</v>
      </c>
      <c r="G46" s="6">
        <v>18</v>
      </c>
      <c r="H46" s="22">
        <v>7</v>
      </c>
      <c r="I46" s="6">
        <v>15</v>
      </c>
      <c r="J46" s="6">
        <v>10</v>
      </c>
      <c r="K46" s="6">
        <v>4</v>
      </c>
      <c r="L46" s="6">
        <v>23</v>
      </c>
      <c r="M46" s="6">
        <v>24</v>
      </c>
      <c r="N46" s="6">
        <v>3</v>
      </c>
      <c r="O46" s="6">
        <v>10</v>
      </c>
      <c r="P46" s="6">
        <v>10</v>
      </c>
      <c r="Q46" s="6">
        <v>11</v>
      </c>
      <c r="R46" s="6">
        <v>8</v>
      </c>
      <c r="S46" s="6">
        <v>5</v>
      </c>
      <c r="T46" s="6">
        <v>9</v>
      </c>
      <c r="U46" s="6">
        <v>11</v>
      </c>
      <c r="V46" s="25">
        <v>13</v>
      </c>
      <c r="W46" s="24">
        <v>17</v>
      </c>
      <c r="X46" s="24">
        <v>3</v>
      </c>
      <c r="Y46" s="24">
        <v>1</v>
      </c>
      <c r="Z46" s="24">
        <v>12</v>
      </c>
      <c r="AA46" s="24">
        <v>15</v>
      </c>
      <c r="AB46" s="6">
        <f t="shared" si="1"/>
        <v>284</v>
      </c>
      <c r="AC46" s="4">
        <f t="shared" si="2"/>
        <v>26</v>
      </c>
      <c r="AD46" s="39">
        <f t="shared" si="3"/>
        <v>10.923076923076923</v>
      </c>
    </row>
    <row r="47" spans="1:30" ht="12.75">
      <c r="A47" s="5" t="s">
        <v>39</v>
      </c>
      <c r="B47" s="4"/>
      <c r="C47" s="4"/>
      <c r="D47" s="4"/>
      <c r="E47" s="4"/>
      <c r="F47" s="24"/>
      <c r="G47" s="4"/>
      <c r="H47" s="15"/>
      <c r="I47" s="4"/>
      <c r="J47" s="4"/>
      <c r="K47" s="4"/>
      <c r="L47" s="4"/>
      <c r="M47" s="6">
        <v>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>
        <f t="shared" si="1"/>
        <v>1</v>
      </c>
      <c r="AC47" s="4">
        <f t="shared" si="2"/>
        <v>1</v>
      </c>
      <c r="AD47" s="39">
        <f t="shared" si="3"/>
        <v>0.038461538461538464</v>
      </c>
    </row>
    <row r="48" spans="1:30" ht="12.75">
      <c r="A48" s="5" t="s">
        <v>14</v>
      </c>
      <c r="B48" s="4"/>
      <c r="C48" s="4"/>
      <c r="D48" s="4"/>
      <c r="E48" s="4"/>
      <c r="F48" s="24"/>
      <c r="G48" s="4"/>
      <c r="H48" s="15"/>
      <c r="I48" s="4"/>
      <c r="J48" s="4"/>
      <c r="K48" s="4"/>
      <c r="L48" s="4"/>
      <c r="M48" s="6">
        <v>1</v>
      </c>
      <c r="N48" s="4"/>
      <c r="O48" s="4"/>
      <c r="P48" s="4"/>
      <c r="Q48" s="6">
        <v>1</v>
      </c>
      <c r="R48" s="4"/>
      <c r="S48" s="4"/>
      <c r="T48" s="4"/>
      <c r="U48" s="4"/>
      <c r="V48" s="25">
        <v>1</v>
      </c>
      <c r="W48" s="24"/>
      <c r="X48" s="24"/>
      <c r="Y48" s="24">
        <v>1</v>
      </c>
      <c r="Z48" s="24"/>
      <c r="AA48" s="24"/>
      <c r="AB48" s="6">
        <f t="shared" si="1"/>
        <v>4</v>
      </c>
      <c r="AC48" s="4">
        <f t="shared" si="2"/>
        <v>4</v>
      </c>
      <c r="AD48" s="39">
        <f t="shared" si="3"/>
        <v>0.15384615384615385</v>
      </c>
    </row>
    <row r="49" spans="1:30" ht="12.75">
      <c r="A49" s="5" t="s">
        <v>52</v>
      </c>
      <c r="B49" s="4"/>
      <c r="C49" s="4"/>
      <c r="D49" s="4"/>
      <c r="E49" s="4"/>
      <c r="F49" s="24"/>
      <c r="G49" s="4"/>
      <c r="H49" s="15"/>
      <c r="I49" s="4"/>
      <c r="J49" s="4"/>
      <c r="K49" s="4"/>
      <c r="L49" s="4"/>
      <c r="M49" s="4"/>
      <c r="N49" s="4"/>
      <c r="O49" s="4"/>
      <c r="P49" s="4"/>
      <c r="Q49" s="4"/>
      <c r="R49" s="4"/>
      <c r="S49" s="6">
        <v>1</v>
      </c>
      <c r="T49" s="4"/>
      <c r="U49" s="4"/>
      <c r="V49" s="4"/>
      <c r="W49" s="4"/>
      <c r="X49" s="4"/>
      <c r="Y49" s="4"/>
      <c r="Z49" s="4"/>
      <c r="AA49" s="4"/>
      <c r="AB49" s="6">
        <f t="shared" si="1"/>
        <v>1</v>
      </c>
      <c r="AC49" s="4">
        <f t="shared" si="2"/>
        <v>1</v>
      </c>
      <c r="AD49" s="39">
        <f t="shared" si="3"/>
        <v>0.038461538461538464</v>
      </c>
    </row>
    <row r="50" spans="1:30" ht="12.75">
      <c r="A50" s="5" t="s">
        <v>48</v>
      </c>
      <c r="B50" s="4"/>
      <c r="C50" s="4"/>
      <c r="D50" s="4"/>
      <c r="E50" s="4"/>
      <c r="F50" s="24"/>
      <c r="G50" s="11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5">
        <v>1</v>
      </c>
      <c r="W50" s="24"/>
      <c r="X50" s="24"/>
      <c r="Y50" s="24"/>
      <c r="Z50" s="24"/>
      <c r="AA50" s="24"/>
      <c r="AB50" s="6">
        <f t="shared" si="1"/>
        <v>1</v>
      </c>
      <c r="AC50" s="4">
        <f t="shared" si="2"/>
        <v>1</v>
      </c>
      <c r="AD50" s="39">
        <f t="shared" si="3"/>
        <v>0.038461538461538464</v>
      </c>
    </row>
    <row r="51" spans="1:30" ht="12.75">
      <c r="A51" s="34" t="s">
        <v>89</v>
      </c>
      <c r="B51" s="4"/>
      <c r="C51" s="4"/>
      <c r="D51" s="4"/>
      <c r="E51" s="4"/>
      <c r="F51" s="24"/>
      <c r="G51" s="6">
        <v>1</v>
      </c>
      <c r="H51" s="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5"/>
      <c r="W51" s="24"/>
      <c r="X51" s="24"/>
      <c r="Y51" s="24"/>
      <c r="Z51" s="24"/>
      <c r="AA51" s="24"/>
      <c r="AB51" s="6">
        <f t="shared" si="1"/>
        <v>1</v>
      </c>
      <c r="AC51" s="4">
        <f t="shared" si="2"/>
        <v>1</v>
      </c>
      <c r="AD51" s="39">
        <f t="shared" si="3"/>
        <v>0.038461538461538464</v>
      </c>
    </row>
    <row r="52" spans="1:30" ht="12.75">
      <c r="A52" s="5" t="s">
        <v>15</v>
      </c>
      <c r="B52" s="4"/>
      <c r="C52" s="4"/>
      <c r="D52" s="4"/>
      <c r="E52" s="4">
        <v>366</v>
      </c>
      <c r="F52" s="24">
        <v>50</v>
      </c>
      <c r="G52" s="4"/>
      <c r="H52" s="15"/>
      <c r="I52" s="4"/>
      <c r="J52" s="4"/>
      <c r="K52" s="6">
        <v>14</v>
      </c>
      <c r="L52" s="4"/>
      <c r="M52" s="6">
        <v>75</v>
      </c>
      <c r="N52" s="6">
        <v>16</v>
      </c>
      <c r="O52" s="4"/>
      <c r="P52" s="4">
        <v>113</v>
      </c>
      <c r="Q52" s="6">
        <v>188</v>
      </c>
      <c r="R52" s="6">
        <v>20</v>
      </c>
      <c r="S52" s="4"/>
      <c r="T52" s="4"/>
      <c r="U52" s="4"/>
      <c r="V52" s="25">
        <v>285</v>
      </c>
      <c r="W52" s="24">
        <v>54</v>
      </c>
      <c r="X52" s="24"/>
      <c r="Y52" s="24"/>
      <c r="Z52" s="24"/>
      <c r="AA52" s="24"/>
      <c r="AB52" s="6">
        <f t="shared" si="1"/>
        <v>1181</v>
      </c>
      <c r="AC52" s="4">
        <f t="shared" si="2"/>
        <v>10</v>
      </c>
      <c r="AD52" s="39">
        <f t="shared" si="3"/>
        <v>45.42307692307692</v>
      </c>
    </row>
    <row r="53" spans="1:30" ht="12.75">
      <c r="A53" s="5" t="s">
        <v>56</v>
      </c>
      <c r="B53" s="4"/>
      <c r="C53" s="4"/>
      <c r="D53" s="4"/>
      <c r="E53" s="4"/>
      <c r="F53" s="24"/>
      <c r="G53" s="6"/>
      <c r="H53" s="15"/>
      <c r="I53" s="4"/>
      <c r="J53" s="4"/>
      <c r="K53" s="4"/>
      <c r="L53" s="6">
        <v>12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6">
        <f t="shared" si="1"/>
        <v>12</v>
      </c>
      <c r="AC53" s="4">
        <f t="shared" si="2"/>
        <v>1</v>
      </c>
      <c r="AD53" s="39">
        <f t="shared" si="3"/>
        <v>0.46153846153846156</v>
      </c>
    </row>
    <row r="54" spans="1:30" ht="12.75">
      <c r="A54" s="5" t="s">
        <v>17</v>
      </c>
      <c r="B54" s="6">
        <v>7</v>
      </c>
      <c r="C54" s="6">
        <v>85</v>
      </c>
      <c r="D54" s="6">
        <v>374</v>
      </c>
      <c r="E54" s="6">
        <v>464</v>
      </c>
      <c r="F54" s="25">
        <v>334</v>
      </c>
      <c r="G54" s="6">
        <v>274</v>
      </c>
      <c r="H54" s="22">
        <v>66</v>
      </c>
      <c r="I54" s="6">
        <v>133</v>
      </c>
      <c r="J54" s="6">
        <v>208</v>
      </c>
      <c r="K54" s="6">
        <v>97</v>
      </c>
      <c r="L54" s="6">
        <v>117</v>
      </c>
      <c r="M54" s="6">
        <v>105</v>
      </c>
      <c r="N54" s="6">
        <v>250</v>
      </c>
      <c r="O54" s="6">
        <v>252</v>
      </c>
      <c r="P54" s="6">
        <v>56</v>
      </c>
      <c r="Q54" s="6">
        <v>281</v>
      </c>
      <c r="R54" s="6">
        <v>356</v>
      </c>
      <c r="S54" s="6">
        <v>330</v>
      </c>
      <c r="T54" s="6">
        <v>464</v>
      </c>
      <c r="U54" s="6">
        <v>13</v>
      </c>
      <c r="V54" s="25">
        <v>275</v>
      </c>
      <c r="W54" s="24">
        <v>229</v>
      </c>
      <c r="X54" s="24">
        <v>166</v>
      </c>
      <c r="Y54" s="24">
        <v>230</v>
      </c>
      <c r="Z54" s="24">
        <v>176</v>
      </c>
      <c r="AA54" s="24">
        <v>135</v>
      </c>
      <c r="AB54" s="6">
        <f t="shared" si="1"/>
        <v>5477</v>
      </c>
      <c r="AC54" s="4">
        <f t="shared" si="2"/>
        <v>26</v>
      </c>
      <c r="AD54" s="39">
        <f t="shared" si="3"/>
        <v>210.65384615384616</v>
      </c>
    </row>
    <row r="55" spans="1:30" ht="12.75">
      <c r="A55" s="5" t="s">
        <v>41</v>
      </c>
      <c r="B55" s="4"/>
      <c r="C55" s="4"/>
      <c r="D55" s="4"/>
      <c r="E55" s="4"/>
      <c r="F55" s="24"/>
      <c r="G55" s="6"/>
      <c r="H55" s="15"/>
      <c r="I55" s="4"/>
      <c r="J55" s="4"/>
      <c r="K55" s="4"/>
      <c r="L55" s="4"/>
      <c r="M55" s="6">
        <v>3</v>
      </c>
      <c r="N55" s="4"/>
      <c r="O55" s="6">
        <v>3</v>
      </c>
      <c r="P55" s="4"/>
      <c r="Q55" s="6">
        <v>4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6">
        <f t="shared" si="1"/>
        <v>10</v>
      </c>
      <c r="AC55" s="4">
        <f t="shared" si="2"/>
        <v>3</v>
      </c>
      <c r="AD55" s="39">
        <f t="shared" si="3"/>
        <v>0.38461538461538464</v>
      </c>
    </row>
    <row r="56" spans="1:30" ht="12.75">
      <c r="A56" s="5" t="s">
        <v>40</v>
      </c>
      <c r="B56" s="4"/>
      <c r="C56" s="4"/>
      <c r="D56" s="4"/>
      <c r="E56" s="4"/>
      <c r="F56" s="24"/>
      <c r="G56" s="6"/>
      <c r="H56" s="15"/>
      <c r="I56" s="4"/>
      <c r="J56" s="4"/>
      <c r="K56" s="4"/>
      <c r="L56" s="4"/>
      <c r="M56" s="6">
        <v>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v>1</v>
      </c>
      <c r="AA56" s="4">
        <v>4</v>
      </c>
      <c r="AB56" s="6">
        <f t="shared" si="1"/>
        <v>7</v>
      </c>
      <c r="AC56" s="4">
        <f t="shared" si="2"/>
        <v>3</v>
      </c>
      <c r="AD56" s="39">
        <f t="shared" si="3"/>
        <v>0.2692307692307692</v>
      </c>
    </row>
    <row r="57" spans="1:30" ht="12.75">
      <c r="A57" s="5" t="s">
        <v>29</v>
      </c>
      <c r="B57" s="6">
        <v>1</v>
      </c>
      <c r="C57" s="6">
        <v>1</v>
      </c>
      <c r="D57" s="4"/>
      <c r="E57" s="4"/>
      <c r="F57" s="24"/>
      <c r="G57" s="6">
        <v>1</v>
      </c>
      <c r="H57" s="22">
        <v>20</v>
      </c>
      <c r="I57" s="4"/>
      <c r="J57" s="4"/>
      <c r="K57" s="4"/>
      <c r="L57" s="6">
        <v>20</v>
      </c>
      <c r="M57" s="6">
        <v>10</v>
      </c>
      <c r="N57" s="6">
        <v>1</v>
      </c>
      <c r="O57" s="6">
        <v>1</v>
      </c>
      <c r="P57" s="4"/>
      <c r="Q57" s="6">
        <v>5</v>
      </c>
      <c r="R57" s="4"/>
      <c r="S57" s="4"/>
      <c r="T57" s="4"/>
      <c r="U57" s="6">
        <v>1</v>
      </c>
      <c r="V57" s="25">
        <v>1</v>
      </c>
      <c r="W57" s="24">
        <v>4</v>
      </c>
      <c r="X57" s="24"/>
      <c r="Y57" s="24">
        <v>19</v>
      </c>
      <c r="Z57" s="24">
        <v>1</v>
      </c>
      <c r="AA57" s="24">
        <v>5</v>
      </c>
      <c r="AB57" s="6">
        <f t="shared" si="1"/>
        <v>91</v>
      </c>
      <c r="AC57" s="4">
        <f t="shared" si="2"/>
        <v>15</v>
      </c>
      <c r="AD57" s="39">
        <f t="shared" si="3"/>
        <v>3.5</v>
      </c>
    </row>
    <row r="58" spans="1:30" ht="12.75">
      <c r="A58" s="5" t="s">
        <v>18</v>
      </c>
      <c r="B58" s="6">
        <v>2</v>
      </c>
      <c r="C58" s="6">
        <v>30</v>
      </c>
      <c r="D58" s="6">
        <v>58</v>
      </c>
      <c r="E58" s="6">
        <v>23</v>
      </c>
      <c r="F58" s="25">
        <v>17</v>
      </c>
      <c r="G58" s="6">
        <v>300</v>
      </c>
      <c r="H58" s="15"/>
      <c r="I58" s="4"/>
      <c r="J58" s="6">
        <v>30</v>
      </c>
      <c r="K58" s="4"/>
      <c r="L58" s="6">
        <v>30</v>
      </c>
      <c r="M58" s="4"/>
      <c r="N58" s="4"/>
      <c r="O58" s="6">
        <v>58</v>
      </c>
      <c r="P58" s="4">
        <v>40</v>
      </c>
      <c r="Q58" s="4"/>
      <c r="R58" s="6">
        <v>2</v>
      </c>
      <c r="S58" s="6">
        <v>1</v>
      </c>
      <c r="T58" s="4"/>
      <c r="U58" s="6">
        <v>17</v>
      </c>
      <c r="V58" s="25">
        <v>25</v>
      </c>
      <c r="W58" s="24"/>
      <c r="X58" s="24"/>
      <c r="Y58" s="24">
        <v>10</v>
      </c>
      <c r="Z58" s="24"/>
      <c r="AA58" s="24">
        <v>50</v>
      </c>
      <c r="AB58" s="6">
        <f t="shared" si="1"/>
        <v>693</v>
      </c>
      <c r="AC58" s="4">
        <f t="shared" si="2"/>
        <v>16</v>
      </c>
      <c r="AD58" s="39">
        <f t="shared" si="3"/>
        <v>26.653846153846153</v>
      </c>
    </row>
    <row r="59" spans="1:30" ht="12.75">
      <c r="A59" s="5" t="s">
        <v>42</v>
      </c>
      <c r="B59" s="4"/>
      <c r="C59" s="6">
        <v>1</v>
      </c>
      <c r="D59" s="6">
        <v>1</v>
      </c>
      <c r="E59" s="4"/>
      <c r="F59" s="24"/>
      <c r="G59" s="6">
        <v>1</v>
      </c>
      <c r="H59" s="15"/>
      <c r="I59" s="4"/>
      <c r="J59" s="4"/>
      <c r="K59" s="4"/>
      <c r="L59" s="6">
        <v>1</v>
      </c>
      <c r="M59" s="6">
        <v>2</v>
      </c>
      <c r="N59" s="4"/>
      <c r="O59" s="4"/>
      <c r="P59" s="4"/>
      <c r="Q59" s="4"/>
      <c r="R59" s="4"/>
      <c r="S59" s="6">
        <v>2</v>
      </c>
      <c r="T59" s="4">
        <v>1</v>
      </c>
      <c r="U59" s="4"/>
      <c r="V59" s="4"/>
      <c r="W59" s="4"/>
      <c r="X59" s="4"/>
      <c r="Y59" s="4"/>
      <c r="Z59" s="4"/>
      <c r="AA59" s="4"/>
      <c r="AB59" s="6">
        <f t="shared" si="1"/>
        <v>9</v>
      </c>
      <c r="AC59" s="4">
        <f t="shared" si="2"/>
        <v>7</v>
      </c>
      <c r="AD59" s="39">
        <f t="shared" si="3"/>
        <v>0.34615384615384615</v>
      </c>
    </row>
    <row r="60" spans="1:30" ht="12.75">
      <c r="A60" s="5" t="s">
        <v>95</v>
      </c>
      <c r="B60" s="4"/>
      <c r="C60" s="4"/>
      <c r="D60" s="4"/>
      <c r="E60" s="4"/>
      <c r="F60" s="24"/>
      <c r="G60" s="6"/>
      <c r="H60" s="1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1</v>
      </c>
      <c r="Y60" s="4"/>
      <c r="Z60" s="4"/>
      <c r="AA60" s="4"/>
      <c r="AB60" s="6">
        <f t="shared" si="1"/>
        <v>1</v>
      </c>
      <c r="AC60" s="4">
        <f t="shared" si="2"/>
        <v>1</v>
      </c>
      <c r="AD60" s="39">
        <f t="shared" si="3"/>
        <v>0.038461538461538464</v>
      </c>
    </row>
    <row r="61" spans="1:30" ht="12.75">
      <c r="A61" s="5" t="s">
        <v>43</v>
      </c>
      <c r="B61" s="4"/>
      <c r="C61" s="4"/>
      <c r="D61" s="4"/>
      <c r="E61" s="4"/>
      <c r="F61" s="24"/>
      <c r="G61" s="6"/>
      <c r="H61" s="15"/>
      <c r="I61" s="6">
        <v>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6">
        <f t="shared" si="1"/>
        <v>1</v>
      </c>
      <c r="AC61" s="4">
        <f t="shared" si="2"/>
        <v>1</v>
      </c>
      <c r="AD61" s="39">
        <f t="shared" si="3"/>
        <v>0.038461538461538464</v>
      </c>
    </row>
    <row r="62" spans="1:30" ht="12.75">
      <c r="A62" s="5" t="s">
        <v>19</v>
      </c>
      <c r="B62" s="4">
        <v>166</v>
      </c>
      <c r="C62" s="4">
        <v>88</v>
      </c>
      <c r="D62" s="4">
        <v>171</v>
      </c>
      <c r="E62" s="4">
        <v>372</v>
      </c>
      <c r="F62" s="24">
        <v>142</v>
      </c>
      <c r="G62" s="6">
        <v>353</v>
      </c>
      <c r="H62" s="22">
        <v>277</v>
      </c>
      <c r="I62" s="6">
        <v>69</v>
      </c>
      <c r="J62" s="6">
        <v>195</v>
      </c>
      <c r="K62" s="6">
        <v>230</v>
      </c>
      <c r="L62" s="6">
        <v>308</v>
      </c>
      <c r="M62" s="6">
        <v>208</v>
      </c>
      <c r="N62" s="6">
        <v>135</v>
      </c>
      <c r="O62" s="6">
        <v>209</v>
      </c>
      <c r="P62" s="6">
        <v>209</v>
      </c>
      <c r="Q62" s="6">
        <v>303</v>
      </c>
      <c r="R62" s="6">
        <v>178</v>
      </c>
      <c r="S62" s="6">
        <v>105</v>
      </c>
      <c r="T62" s="4"/>
      <c r="U62" s="6">
        <v>92</v>
      </c>
      <c r="V62" s="25">
        <v>157</v>
      </c>
      <c r="W62" s="24">
        <v>176</v>
      </c>
      <c r="X62" s="24">
        <v>109</v>
      </c>
      <c r="Y62" s="24">
        <v>209</v>
      </c>
      <c r="Z62" s="24"/>
      <c r="AA62" s="24">
        <v>103</v>
      </c>
      <c r="AB62" s="6">
        <f t="shared" si="1"/>
        <v>4564</v>
      </c>
      <c r="AC62" s="4">
        <f t="shared" si="2"/>
        <v>24</v>
      </c>
      <c r="AD62" s="39">
        <f t="shared" si="3"/>
        <v>175.53846153846155</v>
      </c>
    </row>
    <row r="63" spans="1:30" ht="12.75">
      <c r="A63" s="5" t="s">
        <v>33</v>
      </c>
      <c r="B63" s="4"/>
      <c r="C63" s="4">
        <v>17</v>
      </c>
      <c r="D63" s="4"/>
      <c r="E63" s="4"/>
      <c r="F63" s="24"/>
      <c r="G63" s="6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">
        <v>6</v>
      </c>
      <c r="V63" s="4"/>
      <c r="W63" s="4"/>
      <c r="X63" s="4"/>
      <c r="Y63" s="4"/>
      <c r="Z63" s="4"/>
      <c r="AA63" s="4"/>
      <c r="AB63" s="6">
        <f t="shared" si="1"/>
        <v>23</v>
      </c>
      <c r="AC63" s="4">
        <f t="shared" si="2"/>
        <v>2</v>
      </c>
      <c r="AD63" s="39">
        <f t="shared" si="3"/>
        <v>0.8846153846153846</v>
      </c>
    </row>
    <row r="64" spans="1:30" ht="12.75">
      <c r="A64" s="5" t="s">
        <v>44</v>
      </c>
      <c r="B64" s="4"/>
      <c r="C64" s="4"/>
      <c r="D64" s="6"/>
      <c r="E64" s="4">
        <v>2</v>
      </c>
      <c r="F64" s="24"/>
      <c r="G64" s="6"/>
      <c r="H64" s="22">
        <v>1</v>
      </c>
      <c r="I64" s="6">
        <v>2</v>
      </c>
      <c r="J64" s="4"/>
      <c r="K64" s="4"/>
      <c r="L64" s="4"/>
      <c r="M64" s="6">
        <v>6</v>
      </c>
      <c r="N64" s="4"/>
      <c r="O64" s="6">
        <v>1</v>
      </c>
      <c r="P64" s="4"/>
      <c r="Q64" s="6">
        <v>4</v>
      </c>
      <c r="R64" s="4"/>
      <c r="S64" s="4"/>
      <c r="T64" s="4"/>
      <c r="U64" s="6">
        <v>2</v>
      </c>
      <c r="V64" s="25">
        <v>4</v>
      </c>
      <c r="W64" s="24">
        <v>21</v>
      </c>
      <c r="X64" s="24"/>
      <c r="Y64" s="24"/>
      <c r="Z64" s="24"/>
      <c r="AA64" s="24">
        <v>2</v>
      </c>
      <c r="AB64" s="6">
        <f t="shared" si="1"/>
        <v>45</v>
      </c>
      <c r="AC64" s="4">
        <f t="shared" si="2"/>
        <v>10</v>
      </c>
      <c r="AD64" s="39">
        <f t="shared" si="3"/>
        <v>1.7307692307692308</v>
      </c>
    </row>
    <row r="65" spans="1:30" ht="12.75">
      <c r="A65" s="34" t="s">
        <v>83</v>
      </c>
      <c r="B65" s="4"/>
      <c r="C65" s="4">
        <v>14</v>
      </c>
      <c r="D65" s="4">
        <v>44</v>
      </c>
      <c r="E65" s="4"/>
      <c r="F65" s="24"/>
      <c r="G65" s="6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6">
        <f t="shared" si="1"/>
        <v>58</v>
      </c>
      <c r="AC65" s="4">
        <f t="shared" si="2"/>
        <v>2</v>
      </c>
      <c r="AD65" s="39">
        <f t="shared" si="3"/>
        <v>2.230769230769231</v>
      </c>
    </row>
    <row r="66" spans="1:30" ht="12.75">
      <c r="A66" s="34" t="s">
        <v>84</v>
      </c>
      <c r="B66" s="4">
        <v>1</v>
      </c>
      <c r="C66" s="4"/>
      <c r="D66" s="4"/>
      <c r="E66" s="4"/>
      <c r="F66" s="24"/>
      <c r="G66" s="6">
        <v>12</v>
      </c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6</v>
      </c>
      <c r="Z66" s="4"/>
      <c r="AA66" s="4">
        <v>12</v>
      </c>
      <c r="AB66" s="6">
        <f t="shared" si="1"/>
        <v>31</v>
      </c>
      <c r="AC66" s="4">
        <f t="shared" si="2"/>
        <v>4</v>
      </c>
      <c r="AD66" s="39">
        <f t="shared" si="3"/>
        <v>1.1923076923076923</v>
      </c>
    </row>
    <row r="67" spans="1:30" ht="12.75">
      <c r="A67" s="5" t="s">
        <v>20</v>
      </c>
      <c r="B67" s="4">
        <v>31</v>
      </c>
      <c r="C67" s="4">
        <v>5</v>
      </c>
      <c r="D67" s="4">
        <v>124</v>
      </c>
      <c r="E67" s="4">
        <v>22</v>
      </c>
      <c r="F67" s="24">
        <v>266</v>
      </c>
      <c r="G67" s="6"/>
      <c r="H67" s="22">
        <v>44</v>
      </c>
      <c r="I67" s="6">
        <v>1</v>
      </c>
      <c r="J67" s="6">
        <v>107</v>
      </c>
      <c r="K67" s="6">
        <v>442</v>
      </c>
      <c r="L67" s="6">
        <v>12</v>
      </c>
      <c r="M67" s="6">
        <v>169</v>
      </c>
      <c r="N67" s="6">
        <v>3</v>
      </c>
      <c r="O67" s="6">
        <v>172</v>
      </c>
      <c r="P67" s="4">
        <v>19</v>
      </c>
      <c r="Q67" s="6">
        <v>13</v>
      </c>
      <c r="R67" s="6">
        <v>112</v>
      </c>
      <c r="S67" s="6">
        <v>149</v>
      </c>
      <c r="T67" s="6">
        <v>27</v>
      </c>
      <c r="U67" s="6">
        <v>117</v>
      </c>
      <c r="V67" s="25">
        <v>306</v>
      </c>
      <c r="W67" s="24">
        <v>172</v>
      </c>
      <c r="X67" s="24">
        <v>89</v>
      </c>
      <c r="Y67" s="24">
        <v>172</v>
      </c>
      <c r="Z67" s="24">
        <v>20</v>
      </c>
      <c r="AA67" s="24">
        <v>20</v>
      </c>
      <c r="AB67" s="6">
        <f t="shared" si="1"/>
        <v>2614</v>
      </c>
      <c r="AC67" s="4">
        <f t="shared" si="2"/>
        <v>25</v>
      </c>
      <c r="AD67" s="39">
        <f t="shared" si="3"/>
        <v>100.53846153846153</v>
      </c>
    </row>
    <row r="68" spans="1:30" ht="12.75">
      <c r="A68" s="5" t="s">
        <v>21</v>
      </c>
      <c r="B68" s="4"/>
      <c r="C68" s="4"/>
      <c r="D68" s="4">
        <v>1</v>
      </c>
      <c r="E68" s="4"/>
      <c r="F68" s="24"/>
      <c r="G68" s="6"/>
      <c r="H68" s="15"/>
      <c r="I68" s="4"/>
      <c r="J68" s="4"/>
      <c r="K68" s="6">
        <v>4</v>
      </c>
      <c r="L68" s="4"/>
      <c r="M68" s="4"/>
      <c r="N68" s="4"/>
      <c r="O68" s="4"/>
      <c r="P68" s="4"/>
      <c r="Q68" s="4"/>
      <c r="R68" s="6">
        <v>1</v>
      </c>
      <c r="S68" s="6">
        <v>2</v>
      </c>
      <c r="T68" s="4"/>
      <c r="U68" s="6">
        <v>2</v>
      </c>
      <c r="V68" s="4"/>
      <c r="W68" s="4"/>
      <c r="X68" s="4">
        <v>8</v>
      </c>
      <c r="Y68" s="4">
        <v>1</v>
      </c>
      <c r="Z68" s="4"/>
      <c r="AA68" s="4"/>
      <c r="AB68" s="6">
        <f t="shared" si="1"/>
        <v>19</v>
      </c>
      <c r="AC68" s="4">
        <f t="shared" si="2"/>
        <v>7</v>
      </c>
      <c r="AD68" s="39">
        <f t="shared" si="3"/>
        <v>0.7307692307692307</v>
      </c>
    </row>
    <row r="69" spans="1:30" ht="12.75">
      <c r="A69" s="5" t="s">
        <v>22</v>
      </c>
      <c r="B69" s="4">
        <v>13</v>
      </c>
      <c r="C69" s="4">
        <v>12</v>
      </c>
      <c r="D69" s="4">
        <v>15</v>
      </c>
      <c r="E69" s="4">
        <v>39</v>
      </c>
      <c r="F69" s="24">
        <v>5</v>
      </c>
      <c r="G69" s="6">
        <v>1</v>
      </c>
      <c r="H69" s="15"/>
      <c r="I69" s="4"/>
      <c r="J69" s="6">
        <v>3</v>
      </c>
      <c r="K69" s="6">
        <v>21</v>
      </c>
      <c r="L69" s="6">
        <v>3</v>
      </c>
      <c r="M69" s="6">
        <v>22</v>
      </c>
      <c r="N69" s="4"/>
      <c r="O69" s="6">
        <v>34</v>
      </c>
      <c r="P69" s="4"/>
      <c r="Q69" s="6">
        <v>26</v>
      </c>
      <c r="R69" s="4"/>
      <c r="S69" s="6">
        <v>2</v>
      </c>
      <c r="T69" s="4"/>
      <c r="U69" s="4"/>
      <c r="V69" s="25">
        <v>4</v>
      </c>
      <c r="W69" s="24">
        <v>2</v>
      </c>
      <c r="X69" s="24">
        <v>4</v>
      </c>
      <c r="Y69" s="24">
        <v>20</v>
      </c>
      <c r="Z69" s="24"/>
      <c r="AA69" s="24"/>
      <c r="AB69" s="6">
        <f>SUM(B69:AA69)</f>
        <v>226</v>
      </c>
      <c r="AC69" s="4">
        <f>COUNTIF(B69:AA69,"&gt;0")</f>
        <v>17</v>
      </c>
      <c r="AD69" s="39">
        <f t="shared" si="3"/>
        <v>8.692307692307692</v>
      </c>
    </row>
    <row r="70" spans="1:30" ht="12.75">
      <c r="A70" s="5" t="s">
        <v>46</v>
      </c>
      <c r="B70" s="4"/>
      <c r="C70" s="4">
        <v>1</v>
      </c>
      <c r="D70" s="4"/>
      <c r="E70" s="4">
        <v>76</v>
      </c>
      <c r="F70" s="24"/>
      <c r="G70" s="6">
        <v>41</v>
      </c>
      <c r="H70" s="15"/>
      <c r="I70" s="6">
        <v>60</v>
      </c>
      <c r="J70" s="4"/>
      <c r="K70" s="6">
        <v>14</v>
      </c>
      <c r="L70" s="6">
        <v>5</v>
      </c>
      <c r="M70" s="6">
        <v>11</v>
      </c>
      <c r="N70" s="6">
        <v>5</v>
      </c>
      <c r="O70" s="6">
        <v>32</v>
      </c>
      <c r="P70" s="4"/>
      <c r="Q70" s="6">
        <v>34</v>
      </c>
      <c r="R70" s="6">
        <v>6</v>
      </c>
      <c r="S70" s="4"/>
      <c r="T70" s="4">
        <v>296</v>
      </c>
      <c r="U70" s="4"/>
      <c r="V70" s="4"/>
      <c r="W70" s="4">
        <v>55</v>
      </c>
      <c r="X70" s="4"/>
      <c r="Y70" s="4"/>
      <c r="Z70" s="4"/>
      <c r="AA70" s="4"/>
      <c r="AB70" s="6">
        <f>SUM(B70:AA70)</f>
        <v>636</v>
      </c>
      <c r="AC70" s="4">
        <f>COUNTIF(B70:AA70,"&gt;0")</f>
        <v>13</v>
      </c>
      <c r="AD70" s="39">
        <f t="shared" si="3"/>
        <v>24.46153846153846</v>
      </c>
    </row>
    <row r="71" spans="1:30" ht="12.75">
      <c r="A71" s="5" t="s">
        <v>45</v>
      </c>
      <c r="B71" s="4">
        <v>231</v>
      </c>
      <c r="C71" s="4">
        <v>91</v>
      </c>
      <c r="D71" s="4">
        <v>44</v>
      </c>
      <c r="E71" s="4">
        <v>103</v>
      </c>
      <c r="F71" s="24">
        <v>94</v>
      </c>
      <c r="G71" s="6">
        <v>126</v>
      </c>
      <c r="H71" s="22"/>
      <c r="I71" s="6">
        <v>24</v>
      </c>
      <c r="J71" s="6">
        <v>123</v>
      </c>
      <c r="K71" s="6">
        <v>27</v>
      </c>
      <c r="L71" s="6">
        <v>87</v>
      </c>
      <c r="M71" s="6">
        <v>83</v>
      </c>
      <c r="N71" s="6">
        <v>78</v>
      </c>
      <c r="O71" s="6">
        <v>68</v>
      </c>
      <c r="P71" s="6">
        <v>193</v>
      </c>
      <c r="Q71" s="6">
        <v>159</v>
      </c>
      <c r="R71" s="6">
        <v>48</v>
      </c>
      <c r="S71" s="6">
        <v>73</v>
      </c>
      <c r="T71" s="6">
        <v>83</v>
      </c>
      <c r="U71" s="6">
        <v>66</v>
      </c>
      <c r="V71" s="25">
        <v>93</v>
      </c>
      <c r="W71" s="24">
        <v>26</v>
      </c>
      <c r="X71" s="24">
        <v>19</v>
      </c>
      <c r="Y71" s="24">
        <v>4</v>
      </c>
      <c r="Z71" s="24">
        <v>15</v>
      </c>
      <c r="AA71" s="24">
        <v>57</v>
      </c>
      <c r="AB71" s="6">
        <f>SUM(B71:AA71)</f>
        <v>2015</v>
      </c>
      <c r="AC71" s="4">
        <f>COUNTIF(B71:AA71,"&gt;0")</f>
        <v>25</v>
      </c>
      <c r="AD71" s="39">
        <f t="shared" si="3"/>
        <v>77.5</v>
      </c>
    </row>
    <row r="72" spans="1:30" ht="13.5" thickBot="1">
      <c r="A72" s="5" t="s">
        <v>23</v>
      </c>
      <c r="B72" s="4">
        <v>29</v>
      </c>
      <c r="C72" s="4">
        <v>45</v>
      </c>
      <c r="D72" s="4">
        <v>43</v>
      </c>
      <c r="E72" s="4">
        <v>130</v>
      </c>
      <c r="F72" s="24">
        <v>173</v>
      </c>
      <c r="G72" s="8">
        <v>11</v>
      </c>
      <c r="H72" s="2">
        <v>304</v>
      </c>
      <c r="I72" s="10">
        <v>120</v>
      </c>
      <c r="J72" s="10">
        <v>71</v>
      </c>
      <c r="K72" s="10">
        <v>7</v>
      </c>
      <c r="L72" s="10">
        <v>43</v>
      </c>
      <c r="M72" s="10">
        <v>148</v>
      </c>
      <c r="N72" s="10">
        <v>97</v>
      </c>
      <c r="O72" s="10">
        <v>66</v>
      </c>
      <c r="P72" s="10">
        <v>100</v>
      </c>
      <c r="Q72" s="10">
        <v>37</v>
      </c>
      <c r="R72" s="10">
        <v>212</v>
      </c>
      <c r="S72" s="10">
        <v>13</v>
      </c>
      <c r="T72" s="10">
        <v>59</v>
      </c>
      <c r="U72" s="10">
        <v>42</v>
      </c>
      <c r="V72" s="26">
        <v>3</v>
      </c>
      <c r="W72" s="35">
        <v>5</v>
      </c>
      <c r="X72" s="35">
        <v>49</v>
      </c>
      <c r="Y72" s="35">
        <v>171</v>
      </c>
      <c r="Z72" s="35">
        <v>194</v>
      </c>
      <c r="AA72" s="35">
        <v>67</v>
      </c>
      <c r="AB72" s="10">
        <f>SUM(B72:AA72)</f>
        <v>2239</v>
      </c>
      <c r="AC72" s="11">
        <f>COUNTIF(B72:AA72,"&gt;0")</f>
        <v>26</v>
      </c>
      <c r="AD72" s="39">
        <f t="shared" si="3"/>
        <v>86.11538461538461</v>
      </c>
    </row>
    <row r="73" spans="1:30" ht="12.75">
      <c r="A73" s="12" t="s">
        <v>24</v>
      </c>
      <c r="B73" s="16">
        <f aca="true" t="shared" si="4" ref="B73:AA73">SUM(B7:B72)</f>
        <v>1036</v>
      </c>
      <c r="C73" s="16">
        <f t="shared" si="4"/>
        <v>980</v>
      </c>
      <c r="D73" s="16">
        <f t="shared" si="4"/>
        <v>1780</v>
      </c>
      <c r="E73" s="16">
        <f t="shared" si="4"/>
        <v>3006</v>
      </c>
      <c r="F73" s="16">
        <f t="shared" si="4"/>
        <v>2575</v>
      </c>
      <c r="G73" s="16">
        <f t="shared" si="4"/>
        <v>2093</v>
      </c>
      <c r="H73" s="16">
        <f t="shared" si="4"/>
        <v>1686</v>
      </c>
      <c r="I73" s="16">
        <f t="shared" si="4"/>
        <v>1282</v>
      </c>
      <c r="J73" s="16">
        <f t="shared" si="4"/>
        <v>1531</v>
      </c>
      <c r="K73" s="16">
        <f t="shared" si="4"/>
        <v>1224</v>
      </c>
      <c r="L73" s="16">
        <f t="shared" si="4"/>
        <v>1494</v>
      </c>
      <c r="M73" s="16">
        <f t="shared" si="4"/>
        <v>1994</v>
      </c>
      <c r="N73" s="16">
        <f t="shared" si="4"/>
        <v>1158</v>
      </c>
      <c r="O73" s="16">
        <f t="shared" si="4"/>
        <v>1662</v>
      </c>
      <c r="P73" s="16">
        <f t="shared" si="4"/>
        <v>1345</v>
      </c>
      <c r="Q73" s="16">
        <f t="shared" si="4"/>
        <v>2020</v>
      </c>
      <c r="R73" s="16">
        <f t="shared" si="4"/>
        <v>2050</v>
      </c>
      <c r="S73" s="16">
        <f t="shared" si="4"/>
        <v>1276</v>
      </c>
      <c r="T73" s="16">
        <f t="shared" si="4"/>
        <v>1819</v>
      </c>
      <c r="U73" s="16">
        <f t="shared" si="4"/>
        <v>850</v>
      </c>
      <c r="V73" s="16">
        <f t="shared" si="4"/>
        <v>2105</v>
      </c>
      <c r="W73" s="16">
        <f t="shared" si="4"/>
        <v>2244</v>
      </c>
      <c r="X73" s="16">
        <f t="shared" si="4"/>
        <v>1442</v>
      </c>
      <c r="Y73" s="16">
        <f t="shared" si="4"/>
        <v>1855</v>
      </c>
      <c r="Z73" s="16">
        <f t="shared" si="4"/>
        <v>1296</v>
      </c>
      <c r="AA73" s="16">
        <f t="shared" si="4"/>
        <v>1616</v>
      </c>
      <c r="AB73" s="16">
        <f>SUM(B73:AA73)</f>
        <v>43419</v>
      </c>
      <c r="AC73" s="16"/>
      <c r="AD73" s="2" t="s">
        <v>98</v>
      </c>
    </row>
    <row r="74" spans="1:30" ht="13.5" thickBot="1">
      <c r="A74" s="17" t="s">
        <v>25</v>
      </c>
      <c r="B74" s="7">
        <f aca="true" t="shared" si="5" ref="B74:AA74">COUNTIF(B7:B72,"&gt;0")</f>
        <v>27</v>
      </c>
      <c r="C74" s="7">
        <f t="shared" si="5"/>
        <v>28</v>
      </c>
      <c r="D74" s="7">
        <f t="shared" si="5"/>
        <v>26</v>
      </c>
      <c r="E74" s="7">
        <f t="shared" si="5"/>
        <v>29</v>
      </c>
      <c r="F74" s="7">
        <f t="shared" si="5"/>
        <v>27</v>
      </c>
      <c r="G74" s="7">
        <f t="shared" si="5"/>
        <v>33</v>
      </c>
      <c r="H74" s="7">
        <f t="shared" si="5"/>
        <v>29</v>
      </c>
      <c r="I74" s="7">
        <f t="shared" si="5"/>
        <v>26</v>
      </c>
      <c r="J74" s="7">
        <f t="shared" si="5"/>
        <v>24</v>
      </c>
      <c r="K74" s="7">
        <f t="shared" si="5"/>
        <v>27</v>
      </c>
      <c r="L74" s="7">
        <f t="shared" si="5"/>
        <v>33</v>
      </c>
      <c r="M74" s="7">
        <f t="shared" si="5"/>
        <v>35</v>
      </c>
      <c r="N74" s="7">
        <f t="shared" si="5"/>
        <v>28</v>
      </c>
      <c r="O74" s="7">
        <f t="shared" si="5"/>
        <v>30</v>
      </c>
      <c r="P74" s="7">
        <f t="shared" si="5"/>
        <v>24</v>
      </c>
      <c r="Q74" s="7">
        <f t="shared" si="5"/>
        <v>30</v>
      </c>
      <c r="R74" s="7">
        <f t="shared" si="5"/>
        <v>29</v>
      </c>
      <c r="S74" s="7">
        <f t="shared" si="5"/>
        <v>30</v>
      </c>
      <c r="T74" s="7">
        <f t="shared" si="5"/>
        <v>19</v>
      </c>
      <c r="U74" s="7">
        <f t="shared" si="5"/>
        <v>25</v>
      </c>
      <c r="V74" s="7">
        <f t="shared" si="5"/>
        <v>33</v>
      </c>
      <c r="W74" s="7">
        <f t="shared" si="5"/>
        <v>29</v>
      </c>
      <c r="X74" s="7">
        <f t="shared" si="5"/>
        <v>28</v>
      </c>
      <c r="Y74" s="7">
        <f t="shared" si="5"/>
        <v>29</v>
      </c>
      <c r="Z74" s="7">
        <f t="shared" si="5"/>
        <v>28</v>
      </c>
      <c r="AA74" s="7">
        <f t="shared" si="5"/>
        <v>28</v>
      </c>
      <c r="AB74" s="7">
        <f>COUNT(AB7:AB72)</f>
        <v>66</v>
      </c>
      <c r="AC74" s="7"/>
      <c r="AD74" s="41">
        <f>AVERAGE(B74:AA74)</f>
        <v>28.23076923076923</v>
      </c>
    </row>
    <row r="76" spans="15:18" ht="12.75">
      <c r="O76"/>
      <c r="P76"/>
      <c r="Q76"/>
      <c r="R76"/>
    </row>
    <row r="77" spans="1:20" ht="12.75">
      <c r="A77" s="42" t="s">
        <v>106</v>
      </c>
      <c r="S77"/>
      <c r="T77"/>
    </row>
    <row r="78" spans="1:12" ht="12.75">
      <c r="A78" s="37" t="s">
        <v>99</v>
      </c>
      <c r="L78" s="2" t="s">
        <v>102</v>
      </c>
    </row>
    <row r="79" spans="1:2" ht="12.75">
      <c r="A79" s="37" t="s">
        <v>100</v>
      </c>
      <c r="B79" s="2" t="s">
        <v>102</v>
      </c>
    </row>
    <row r="80" spans="1:12" ht="12.75">
      <c r="A80" s="37" t="s">
        <v>101</v>
      </c>
      <c r="L80" s="2" t="s">
        <v>102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bobsa</cp:lastModifiedBy>
  <cp:lastPrinted>2015-12-20T16:25:32Z</cp:lastPrinted>
  <dcterms:created xsi:type="dcterms:W3CDTF">2015-12-20T15:51:19Z</dcterms:created>
  <dcterms:modified xsi:type="dcterms:W3CDTF">2020-12-24T03:12:10Z</dcterms:modified>
  <cp:category/>
  <cp:version/>
  <cp:contentType/>
  <cp:contentStatus/>
</cp:coreProperties>
</file>